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認定申請書（その２の別紙）" sheetId="2" r:id="rId1"/>
    <sheet name="データベース" sheetId="1" state="hidden" r:id="rId2"/>
    <sheet name="ピボット確認" sheetId="3" state="hidden" r:id="rId3"/>
    <sheet name="確認シート" sheetId="5" r:id="rId4"/>
  </sheets>
  <definedNames>
    <definedName name="kata01">'認定申請書（その２の別紙）'!$E$6</definedName>
    <definedName name="kata02">'認定申請書（その２の別紙）'!$E$10</definedName>
    <definedName name="kata03">'認定申請書（その２の別紙）'!$E$14</definedName>
    <definedName name="kata04">'認定申請書（その２の別紙）'!$E$18</definedName>
    <definedName name="kata05">'認定申請書（その２の別紙）'!$E$22</definedName>
    <definedName name="kata06">'認定申請書（その２の別紙）'!$E$26</definedName>
    <definedName name="kata07">'認定申請書（その２の別紙）'!$E$30</definedName>
    <definedName name="kata08">'認定申請書（その２の別紙）'!$E$34</definedName>
    <definedName name="kata09">'認定申請書（その２の別紙）'!$E$38</definedName>
    <definedName name="kata10">'認定申請書（その２の別紙）'!$E$42</definedName>
    <definedName name="kata11">'認定申請書（その２の別紙）'!$E$46</definedName>
    <definedName name="kata12">'認定申請書（その２の別紙）'!$E$50</definedName>
    <definedName name="kata13">'認定申請書（その２の別紙）'!$E$54</definedName>
    <definedName name="kata14">'認定申請書（その２の別紙）'!$E$58</definedName>
    <definedName name="kata15">'認定申請書（その２の別紙）'!$E$62</definedName>
    <definedName name="kata16">'認定申請書（その２の別紙）'!$E$66</definedName>
    <definedName name="_xlnm.Print_Area" localSheetId="0">'認定申請書（その２の別紙）'!$A$1:$M$88</definedName>
  </definedNames>
  <calcPr calcId="162913"/>
  <pivotCaches>
    <pivotCache cacheId="6"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 l="1"/>
  <c r="K13" i="1" s="1"/>
  <c r="C14" i="1"/>
  <c r="C7" i="1"/>
  <c r="K7" i="1" s="1"/>
  <c r="C8" i="1"/>
  <c r="K8" i="1" s="1"/>
  <c r="C9" i="1"/>
  <c r="C10" i="1"/>
  <c r="K10" i="1" s="1"/>
  <c r="C11" i="1"/>
  <c r="K11" i="1" s="1"/>
  <c r="C12" i="1"/>
  <c r="K12" i="1" s="1"/>
  <c r="C15" i="1"/>
  <c r="K15" i="1" s="1"/>
  <c r="C16" i="1"/>
  <c r="K16" i="1" s="1"/>
  <c r="C17" i="1"/>
  <c r="K17" i="1" s="1"/>
  <c r="C18" i="1"/>
  <c r="K18" i="1" s="1"/>
  <c r="C19" i="1"/>
  <c r="C20" i="1"/>
  <c r="K9" i="1"/>
  <c r="K14" i="1"/>
  <c r="K19" i="1"/>
  <c r="K20" i="1"/>
  <c r="D9" i="5" l="1"/>
  <c r="H20" i="1" l="1"/>
  <c r="G20" i="1"/>
  <c r="F20" i="1"/>
  <c r="E20" i="1"/>
  <c r="H19" i="1"/>
  <c r="G19" i="1"/>
  <c r="F19" i="1"/>
  <c r="E19" i="1"/>
  <c r="H18" i="1"/>
  <c r="G18" i="1"/>
  <c r="F18" i="1"/>
  <c r="E18" i="1"/>
  <c r="H17" i="1"/>
  <c r="G17" i="1"/>
  <c r="F17" i="1"/>
  <c r="E17" i="1"/>
  <c r="H16" i="1"/>
  <c r="G16" i="1"/>
  <c r="F16" i="1"/>
  <c r="E16" i="1"/>
  <c r="H15" i="1"/>
  <c r="G15" i="1"/>
  <c r="F15" i="1"/>
  <c r="E15" i="1"/>
  <c r="H14" i="1"/>
  <c r="G14" i="1"/>
  <c r="F14" i="1"/>
  <c r="E14" i="1"/>
  <c r="H13" i="1"/>
  <c r="G13" i="1"/>
  <c r="F13" i="1"/>
  <c r="E13" i="1"/>
  <c r="H12" i="1"/>
  <c r="G12" i="1"/>
  <c r="F12" i="1"/>
  <c r="E12" i="1"/>
  <c r="H11" i="1"/>
  <c r="G11" i="1"/>
  <c r="F11" i="1"/>
  <c r="E11" i="1"/>
  <c r="H10" i="1"/>
  <c r="G10" i="1"/>
  <c r="F10" i="1"/>
  <c r="E10" i="1"/>
  <c r="H9" i="1"/>
  <c r="G9" i="1"/>
  <c r="F9" i="1"/>
  <c r="E9" i="1"/>
  <c r="H8" i="1"/>
  <c r="G8" i="1"/>
  <c r="F8" i="1"/>
  <c r="E8" i="1"/>
  <c r="H7" i="1"/>
  <c r="G7" i="1"/>
  <c r="F7" i="1"/>
  <c r="E7" i="1"/>
  <c r="H6" i="1"/>
  <c r="G6" i="1"/>
  <c r="F6" i="1"/>
  <c r="E6" i="1"/>
  <c r="H5" i="1"/>
  <c r="G5" i="1"/>
  <c r="F5" i="1"/>
  <c r="E5" i="1"/>
  <c r="D20" i="1"/>
  <c r="D19" i="1"/>
  <c r="D18" i="1"/>
  <c r="D17" i="1"/>
  <c r="D16" i="1"/>
  <c r="D15" i="1"/>
  <c r="D14" i="1"/>
  <c r="D13" i="1"/>
  <c r="D12" i="1"/>
  <c r="D11" i="1"/>
  <c r="D10" i="1"/>
  <c r="D9" i="1"/>
  <c r="D8" i="1"/>
  <c r="D7" i="1"/>
  <c r="D6" i="1"/>
  <c r="D5" i="1"/>
  <c r="L19" i="1"/>
  <c r="L18" i="1"/>
  <c r="L17" i="1"/>
  <c r="L16" i="1"/>
  <c r="L15" i="1"/>
  <c r="L14" i="1"/>
  <c r="C6" i="1"/>
  <c r="K6" i="1" s="1"/>
  <c r="C5" i="1"/>
  <c r="K5" i="1" s="1"/>
  <c r="I12" i="1" l="1"/>
  <c r="L5" i="1"/>
  <c r="L8" i="1"/>
  <c r="L6" i="1"/>
  <c r="L9" i="1"/>
  <c r="L11" i="1"/>
  <c r="L12" i="1"/>
  <c r="I11" i="1"/>
  <c r="J11" i="1" s="1"/>
  <c r="I10" i="1"/>
  <c r="L10" i="1"/>
  <c r="I9" i="1"/>
  <c r="J9" i="1" s="1"/>
  <c r="I8" i="1"/>
  <c r="J8" i="1" s="1"/>
  <c r="I7" i="1"/>
  <c r="J7" i="1" s="1"/>
  <c r="L7" i="1"/>
  <c r="I6" i="1"/>
  <c r="J6" i="1" s="1"/>
  <c r="I5" i="1"/>
  <c r="J5" i="1" s="1"/>
  <c r="L20" i="1"/>
  <c r="I18" i="1"/>
  <c r="J18" i="1" s="1"/>
  <c r="I17" i="1"/>
  <c r="J17" i="1" s="1"/>
  <c r="I19" i="1"/>
  <c r="J19" i="1" s="1"/>
  <c r="I16" i="1"/>
  <c r="J16" i="1" s="1"/>
  <c r="I15" i="1"/>
  <c r="J15" i="1" s="1"/>
  <c r="I14" i="1"/>
  <c r="J14" i="1" s="1"/>
  <c r="I13" i="1"/>
  <c r="J13" i="1" s="1"/>
  <c r="I20" i="1"/>
  <c r="J20" i="1" s="1"/>
  <c r="L13" i="1"/>
  <c r="J10" i="1"/>
  <c r="J12" i="1"/>
  <c r="P7" i="2"/>
  <c r="D14" i="5" s="1"/>
  <c r="E14" i="5" s="1"/>
  <c r="P8" i="2"/>
  <c r="D15" i="5" s="1"/>
  <c r="E15" i="5" s="1"/>
  <c r="P11" i="2" l="1"/>
  <c r="M5" i="1"/>
  <c r="I21" i="1"/>
  <c r="L2" i="1"/>
  <c r="M19" i="1"/>
  <c r="M6" i="1"/>
  <c r="M16" i="1"/>
  <c r="M15" i="1"/>
  <c r="M8" i="1"/>
  <c r="M7" i="1"/>
  <c r="M18" i="1"/>
  <c r="M11" i="1"/>
  <c r="M14" i="1"/>
  <c r="M13" i="1"/>
  <c r="M17" i="1"/>
  <c r="M20" i="1"/>
  <c r="M12" i="1"/>
  <c r="M9" i="1"/>
  <c r="M10" i="1"/>
  <c r="M21" i="1" l="1"/>
  <c r="P2" i="1"/>
  <c r="L70" i="2" s="1"/>
  <c r="D16" i="5" s="1"/>
  <c r="E16" i="5" s="1"/>
</calcChain>
</file>

<file path=xl/sharedStrings.xml><?xml version="1.0" encoding="utf-8"?>
<sst xmlns="http://schemas.openxmlformats.org/spreadsheetml/2006/main" count="63" uniqueCount="63">
  <si>
    <t>３ 　　所定の欄に記載し得ないときは、別紙に記載の上、これを添付すること。</t>
    <phoneticPr fontId="6"/>
  </si>
  <si>
    <t>２ 　　その２の｢備考｣の欄には、新品か中古品かの別を記載すること。</t>
    <phoneticPr fontId="6"/>
  </si>
  <si>
    <t>１　　 ※印欄には、記載しないこと。</t>
    <phoneticPr fontId="6"/>
  </si>
  <si>
    <t>備考</t>
    <rPh sb="0" eb="2">
      <t>ビコウ</t>
    </rPh>
    <phoneticPr fontId="6"/>
  </si>
  <si>
    <t>円</t>
    <rPh sb="0" eb="1">
      <t>エン</t>
    </rPh>
    <phoneticPr fontId="6"/>
  </si>
  <si>
    <t>申請手数料計</t>
    <rPh sb="0" eb="2">
      <t>シンセイ</t>
    </rPh>
    <rPh sb="2" eb="5">
      <t>テスウリョウ</t>
    </rPh>
    <rPh sb="5" eb="6">
      <t>ケイ</t>
    </rPh>
    <phoneticPr fontId="6"/>
  </si>
  <si>
    <t>合計金額</t>
    <rPh sb="0" eb="2">
      <t>ゴウケイ</t>
    </rPh>
    <rPh sb="2" eb="4">
      <t>キンガク</t>
    </rPh>
    <phoneticPr fontId="6"/>
  </si>
  <si>
    <t>基本料金</t>
    <rPh sb="0" eb="2">
      <t>キホン</t>
    </rPh>
    <rPh sb="2" eb="4">
      <t>リョウキン</t>
    </rPh>
    <phoneticPr fontId="6"/>
  </si>
  <si>
    <t>単価</t>
    <rPh sb="0" eb="2">
      <t>タンカ</t>
    </rPh>
    <phoneticPr fontId="6"/>
  </si>
  <si>
    <t>合計台数</t>
    <rPh sb="0" eb="4">
      <t>ゴウケイダイスウ</t>
    </rPh>
    <phoneticPr fontId="6"/>
  </si>
  <si>
    <t>機種数</t>
    <rPh sb="0" eb="3">
      <t>キシュスウ</t>
    </rPh>
    <phoneticPr fontId="6"/>
  </si>
  <si>
    <t>主基板番号等</t>
    <rPh sb="0" eb="1">
      <t>シュ</t>
    </rPh>
    <rPh sb="1" eb="3">
      <t>キバン</t>
    </rPh>
    <rPh sb="3" eb="5">
      <t>バンゴウ</t>
    </rPh>
    <rPh sb="5" eb="6">
      <t>トウ</t>
    </rPh>
    <phoneticPr fontId="6"/>
  </si>
  <si>
    <t>遊技盤の枠番号等又は
本体製造番号等（筐体部）</t>
    <rPh sb="0" eb="2">
      <t>ユウギ</t>
    </rPh>
    <rPh sb="2" eb="3">
      <t>バン</t>
    </rPh>
    <rPh sb="4" eb="5">
      <t>ワク</t>
    </rPh>
    <rPh sb="5" eb="7">
      <t>バンゴウ</t>
    </rPh>
    <rPh sb="7" eb="8">
      <t>トウ</t>
    </rPh>
    <rPh sb="8" eb="9">
      <t>マタ</t>
    </rPh>
    <rPh sb="11" eb="13">
      <t>ホンタイ</t>
    </rPh>
    <rPh sb="13" eb="17">
      <t>セイゾウバンゴウ</t>
    </rPh>
    <rPh sb="17" eb="18">
      <t>トウ</t>
    </rPh>
    <rPh sb="19" eb="22">
      <t>キョウタイブ</t>
    </rPh>
    <phoneticPr fontId="6"/>
  </si>
  <si>
    <t>遊技盤番号等又は
本体製造番号等（回胴部）</t>
    <rPh sb="0" eb="3">
      <t>ユウギバン</t>
    </rPh>
    <rPh sb="3" eb="5">
      <t>バンゴウ</t>
    </rPh>
    <rPh sb="5" eb="6">
      <t>トウ</t>
    </rPh>
    <rPh sb="6" eb="7">
      <t>マタ</t>
    </rPh>
    <rPh sb="9" eb="11">
      <t>ホンタイ</t>
    </rPh>
    <rPh sb="11" eb="15">
      <t>セイゾウバンゴウ</t>
    </rPh>
    <rPh sb="15" eb="16">
      <t>トウ</t>
    </rPh>
    <rPh sb="17" eb="20">
      <t>カイドウブ</t>
    </rPh>
    <phoneticPr fontId="6"/>
  </si>
  <si>
    <t>備 考</t>
    <rPh sb="0" eb="1">
      <t>ソナエ</t>
    </rPh>
    <rPh sb="2" eb="3">
      <t>コウ</t>
    </rPh>
    <phoneticPr fontId="6"/>
  </si>
  <si>
    <t>遊技機の製造番号等</t>
    <rPh sb="0" eb="3">
      <t>ユウギキ</t>
    </rPh>
    <rPh sb="4" eb="8">
      <t>セイゾウバンゴウ</t>
    </rPh>
    <rPh sb="8" eb="9">
      <t>トウ</t>
    </rPh>
    <phoneticPr fontId="6"/>
  </si>
  <si>
    <t>台番号</t>
    <rPh sb="0" eb="3">
      <t>ダイバンゴウ</t>
    </rPh>
    <phoneticPr fontId="6"/>
  </si>
  <si>
    <t>台 数</t>
    <rPh sb="0" eb="1">
      <t>ダイ</t>
    </rPh>
    <rPh sb="2" eb="3">
      <t>カズ</t>
    </rPh>
    <phoneticPr fontId="6"/>
  </si>
  <si>
    <t>遊技機試験の有無</t>
    <rPh sb="0" eb="3">
      <t>ユウギキ</t>
    </rPh>
    <rPh sb="3" eb="4">
      <t>タメシ</t>
    </rPh>
    <rPh sb="4" eb="5">
      <t>シルシ</t>
    </rPh>
    <rPh sb="6" eb="8">
      <t>ウム</t>
    </rPh>
    <phoneticPr fontId="6"/>
  </si>
  <si>
    <t>検定番号</t>
    <rPh sb="0" eb="2">
      <t>ケンテイ</t>
    </rPh>
    <rPh sb="2" eb="4">
      <t>バンゴウ</t>
    </rPh>
    <phoneticPr fontId="6"/>
  </si>
  <si>
    <t>型 式 名</t>
    <rPh sb="0" eb="1">
      <t>カタ</t>
    </rPh>
    <rPh sb="2" eb="3">
      <t>シキ</t>
    </rPh>
    <rPh sb="4" eb="5">
      <t>メイ</t>
    </rPh>
    <phoneticPr fontId="6"/>
  </si>
  <si>
    <t>製 造
業者名</t>
    <rPh sb="0" eb="1">
      <t>セイ</t>
    </rPh>
    <rPh sb="2" eb="3">
      <t>ヅクリ</t>
    </rPh>
    <rPh sb="4" eb="7">
      <t>ギョウシャメイ</t>
    </rPh>
    <phoneticPr fontId="6"/>
  </si>
  <si>
    <t>遊技機の
種  類</t>
    <rPh sb="0" eb="3">
      <t>ユウギキ</t>
    </rPh>
    <rPh sb="5" eb="6">
      <t>タネ</t>
    </rPh>
    <rPh sb="8" eb="9">
      <t>タグイ</t>
    </rPh>
    <phoneticPr fontId="6"/>
  </si>
  <si>
    <t>遊　　技　　機　　の　　概　　要</t>
    <rPh sb="0" eb="1">
      <t>ユウ</t>
    </rPh>
    <rPh sb="3" eb="4">
      <t>ワザ</t>
    </rPh>
    <rPh sb="6" eb="7">
      <t>キ</t>
    </rPh>
    <rPh sb="12" eb="13">
      <t>オオムネ</t>
    </rPh>
    <rPh sb="15" eb="16">
      <t>ヨウ</t>
    </rPh>
    <phoneticPr fontId="6"/>
  </si>
  <si>
    <t xml:space="preserve"> 別　紙</t>
    <phoneticPr fontId="6"/>
  </si>
  <si>
    <t xml:space="preserve"> </t>
    <phoneticPr fontId="6"/>
  </si>
  <si>
    <t>　</t>
    <phoneticPr fontId="6"/>
  </si>
  <si>
    <t>型 式 名</t>
    <phoneticPr fontId="3"/>
  </si>
  <si>
    <t>#</t>
    <phoneticPr fontId="3"/>
  </si>
  <si>
    <t>台数
(1行目）</t>
    <rPh sb="0" eb="2">
      <t>ダイスウ</t>
    </rPh>
    <rPh sb="5" eb="7">
      <t>ギョウメ</t>
    </rPh>
    <phoneticPr fontId="3"/>
  </si>
  <si>
    <t>台数
(2行目）</t>
    <rPh sb="0" eb="2">
      <t>ダイスウ</t>
    </rPh>
    <rPh sb="5" eb="7">
      <t>ギョウメ</t>
    </rPh>
    <phoneticPr fontId="3"/>
  </si>
  <si>
    <t>台数
(3行目）</t>
    <rPh sb="0" eb="2">
      <t>ダイスウ</t>
    </rPh>
    <rPh sb="5" eb="7">
      <t>ギョウメ</t>
    </rPh>
    <phoneticPr fontId="3"/>
  </si>
  <si>
    <t>台数
(4行目）</t>
    <rPh sb="0" eb="2">
      <t>ダイスウ</t>
    </rPh>
    <rPh sb="5" eb="7">
      <t>ギョウメ</t>
    </rPh>
    <phoneticPr fontId="3"/>
  </si>
  <si>
    <t>シート
合計</t>
    <rPh sb="4" eb="6">
      <t>ゴウケイ</t>
    </rPh>
    <phoneticPr fontId="3"/>
  </si>
  <si>
    <t>計算</t>
    <rPh sb="0" eb="2">
      <t>ケイサン</t>
    </rPh>
    <phoneticPr fontId="3"/>
  </si>
  <si>
    <t>総計</t>
  </si>
  <si>
    <t>型式名</t>
  </si>
  <si>
    <t>基本料金</t>
    <rPh sb="0" eb="2">
      <t>キホン</t>
    </rPh>
    <rPh sb="2" eb="4">
      <t>リョウキン</t>
    </rPh>
    <phoneticPr fontId="3"/>
  </si>
  <si>
    <t>合計</t>
    <rPh sb="0" eb="2">
      <t>ゴウケイ</t>
    </rPh>
    <phoneticPr fontId="3"/>
  </si>
  <si>
    <t>基本
料金</t>
    <rPh sb="0" eb="2">
      <t>キホン</t>
    </rPh>
    <rPh sb="3" eb="5">
      <t>リョウキン</t>
    </rPh>
    <phoneticPr fontId="3"/>
  </si>
  <si>
    <t>台数
代金</t>
    <rPh sb="0" eb="2">
      <t>ダイスウ</t>
    </rPh>
    <rPh sb="3" eb="5">
      <t>ダイキン</t>
    </rPh>
    <phoneticPr fontId="3"/>
  </si>
  <si>
    <t>単価（台）</t>
    <rPh sb="0" eb="2">
      <t>タンカ</t>
    </rPh>
    <rPh sb="3" eb="4">
      <t>ダイ</t>
    </rPh>
    <phoneticPr fontId="3"/>
  </si>
  <si>
    <t>型式数（計）</t>
    <rPh sb="0" eb="2">
      <t>カタシキ</t>
    </rPh>
    <rPh sb="2" eb="3">
      <t>スウ</t>
    </rPh>
    <rPh sb="4" eb="5">
      <t>ケイ</t>
    </rPh>
    <phoneticPr fontId="3"/>
  </si>
  <si>
    <t>合計額（総計）</t>
    <rPh sb="0" eb="2">
      <t>ゴウケイ</t>
    </rPh>
    <rPh sb="2" eb="3">
      <t>ガク</t>
    </rPh>
    <rPh sb="4" eb="6">
      <t>ソウケイ</t>
    </rPh>
    <phoneticPr fontId="3"/>
  </si>
  <si>
    <t>総計（台）</t>
    <rPh sb="0" eb="2">
      <t>ソウケイ</t>
    </rPh>
    <rPh sb="3" eb="4">
      <t>ダイ</t>
    </rPh>
    <phoneticPr fontId="3"/>
  </si>
  <si>
    <t>総計（金額）</t>
    <rPh sb="0" eb="2">
      <t>ソウケイ</t>
    </rPh>
    <rPh sb="3" eb="5">
      <t>キンガク</t>
    </rPh>
    <phoneticPr fontId="3"/>
  </si>
  <si>
    <t>データの個数 / 重複確認</t>
  </si>
  <si>
    <t>申請手数料確認　（黄色いセルを入力）</t>
    <rPh sb="0" eb="2">
      <t>シンセイ</t>
    </rPh>
    <rPh sb="2" eb="5">
      <t>テスウリョウ</t>
    </rPh>
    <rPh sb="5" eb="7">
      <t>カクニン</t>
    </rPh>
    <rPh sb="9" eb="11">
      <t>キイロ</t>
    </rPh>
    <rPh sb="15" eb="17">
      <t>ニュウリョク</t>
    </rPh>
    <phoneticPr fontId="3"/>
  </si>
  <si>
    <t>入力計算</t>
    <rPh sb="0" eb="2">
      <t>ニュウリョク</t>
    </rPh>
    <rPh sb="2" eb="4">
      <t>ケイサン</t>
    </rPh>
    <phoneticPr fontId="3"/>
  </si>
  <si>
    <t>台数</t>
    <rPh sb="0" eb="2">
      <t>ダイスウ</t>
    </rPh>
    <phoneticPr fontId="3"/>
  </si>
  <si>
    <r>
      <t>申請手数料</t>
    </r>
    <r>
      <rPr>
        <sz val="11"/>
        <color theme="1"/>
        <rFont val="游ゴシック"/>
        <family val="3"/>
        <charset val="128"/>
        <scheme val="minor"/>
      </rPr>
      <t>（自動計算）</t>
    </r>
    <rPh sb="0" eb="2">
      <t>シンセイ</t>
    </rPh>
    <rPh sb="2" eb="5">
      <t>テスウリョウ</t>
    </rPh>
    <rPh sb="6" eb="8">
      <t>ジドウ</t>
    </rPh>
    <rPh sb="8" eb="10">
      <t>ケイサン</t>
    </rPh>
    <phoneticPr fontId="3"/>
  </si>
  <si>
    <t>別紙</t>
    <rPh sb="0" eb="2">
      <t>ベッシ</t>
    </rPh>
    <phoneticPr fontId="3"/>
  </si>
  <si>
    <t>判定</t>
    <rPh sb="0" eb="2">
      <t>ハンテイ</t>
    </rPh>
    <phoneticPr fontId="3"/>
  </si>
  <si>
    <t>申請手数料</t>
    <rPh sb="0" eb="2">
      <t>シンセイ</t>
    </rPh>
    <rPh sb="2" eb="5">
      <t>テスウリョウ</t>
    </rPh>
    <phoneticPr fontId="3"/>
  </si>
  <si>
    <t>台数</t>
    <rPh sb="0" eb="2">
      <t>ダイスウ</t>
    </rPh>
    <phoneticPr fontId="6"/>
  </si>
  <si>
    <t>型式数</t>
    <rPh sb="0" eb="2">
      <t>カタシキ</t>
    </rPh>
    <rPh sb="2" eb="3">
      <t>スウ</t>
    </rPh>
    <phoneticPr fontId="3"/>
  </si>
  <si>
    <t>型式数</t>
    <rPh sb="0" eb="2">
      <t>カタシキ</t>
    </rPh>
    <rPh sb="2" eb="3">
      <t>スウ</t>
    </rPh>
    <phoneticPr fontId="6"/>
  </si>
  <si>
    <t>２. 認定申請書（その２の別紙）との整合性をご確認ください。</t>
    <rPh sb="3" eb="5">
      <t>ニンテイ</t>
    </rPh>
    <rPh sb="5" eb="8">
      <t>シンセイショ</t>
    </rPh>
    <rPh sb="13" eb="15">
      <t>ベッシ</t>
    </rPh>
    <rPh sb="18" eb="21">
      <t>セイゴウセイ</t>
    </rPh>
    <rPh sb="23" eb="25">
      <t>カクニン</t>
    </rPh>
    <phoneticPr fontId="3"/>
  </si>
  <si>
    <t>数値入力（黄色）</t>
    <rPh sb="0" eb="2">
      <t>スウチ</t>
    </rPh>
    <rPh sb="2" eb="4">
      <t>ニュウリョク</t>
    </rPh>
    <rPh sb="5" eb="7">
      <t>キイロ</t>
    </rPh>
    <phoneticPr fontId="3"/>
  </si>
  <si>
    <t>別紙の確認</t>
    <rPh sb="0" eb="2">
      <t>ベッシ</t>
    </rPh>
    <rPh sb="3" eb="5">
      <t>カクニン</t>
    </rPh>
    <phoneticPr fontId="3"/>
  </si>
  <si>
    <t>１. 認定申請する型式数（機種数）と台数を入力ください。</t>
    <rPh sb="3" eb="5">
      <t>ニンテイ</t>
    </rPh>
    <rPh sb="5" eb="7">
      <t>シンセイ</t>
    </rPh>
    <rPh sb="9" eb="11">
      <t>カタシキ</t>
    </rPh>
    <rPh sb="11" eb="12">
      <t>スウ</t>
    </rPh>
    <rPh sb="13" eb="15">
      <t>キシュ</t>
    </rPh>
    <rPh sb="15" eb="16">
      <t>スウ</t>
    </rPh>
    <rPh sb="18" eb="20">
      <t>ダイスウ</t>
    </rPh>
    <rPh sb="21" eb="23">
      <t>ニュウリョク</t>
    </rPh>
    <phoneticPr fontId="3"/>
  </si>
  <si>
    <t>４　　 用紙の大きさは、日本産業規格A４とすること。</t>
    <rPh sb="12" eb="14">
      <t>ニホン</t>
    </rPh>
    <rPh sb="14" eb="16">
      <t>サンギョウ</t>
    </rPh>
    <phoneticPr fontId="6"/>
  </si>
  <si>
    <t>型式確認</t>
    <rPh sb="0" eb="2">
      <t>カタシキ</t>
    </rPh>
    <rPh sb="2" eb="4">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</si>
</sst>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台&quot;"/>
    <numFmt numFmtId="178" formatCode="0&quot;円&quot;"/>
    <numFmt numFmtId="179" formatCode="0&quot;型式&quot;"/>
  </numFmts>
  <fonts count="16" x14ac:knownFonts="1">
    <font>
      <sz val="11"/>
      <color theme="1"/>
      <name val="游ゴシック"/>
      <family val="2"/>
      <scheme val="minor"/>
    </font>
    <font>
      <sz val="11"/>
      <name val="ＭＳ Ｐゴシック"/>
      <family val="3"/>
      <charset val="128"/>
    </font>
    <font>
      <sz val="10"/>
      <name val="ＭＳ Ｐ明朝"/>
      <family val="1"/>
      <charset val="128"/>
    </font>
    <font>
      <sz val="6"/>
      <name val="游ゴシック"/>
      <family val="3"/>
      <charset val="128"/>
      <scheme val="minor"/>
    </font>
    <font>
      <b/>
      <sz val="10"/>
      <name val="ＭＳ Ｐ明朝"/>
      <family val="1"/>
      <charset val="128"/>
    </font>
    <font>
      <sz val="15"/>
      <name val="ＭＳ Ｐ明朝"/>
      <family val="1"/>
      <charset val="128"/>
    </font>
    <font>
      <sz val="6"/>
      <name val="ＭＳ Ｐゴシック"/>
      <family val="3"/>
      <charset val="128"/>
    </font>
    <font>
      <sz val="18"/>
      <name val="ＭＳ Ｐ明朝"/>
      <family val="1"/>
      <charset val="128"/>
    </font>
    <font>
      <sz val="11"/>
      <color theme="1"/>
      <name val="游ゴシック"/>
      <family val="2"/>
      <scheme val="minor"/>
    </font>
    <font>
      <b/>
      <sz val="11"/>
      <color theme="1"/>
      <name val="游ゴシック"/>
      <family val="3"/>
      <charset val="128"/>
      <scheme val="minor"/>
    </font>
    <font>
      <b/>
      <sz val="22"/>
      <color theme="1"/>
      <name val="游ゴシック"/>
      <family val="3"/>
      <charset val="128"/>
      <scheme val="minor"/>
    </font>
    <font>
      <sz val="22"/>
      <color theme="1"/>
      <name val="游ゴシック"/>
      <family val="2"/>
      <scheme val="minor"/>
    </font>
    <font>
      <sz val="16"/>
      <color theme="1"/>
      <name val="游ゴシック"/>
      <family val="2"/>
      <scheme val="minor"/>
    </font>
    <font>
      <sz val="16"/>
      <color theme="1"/>
      <name val="游ゴシック"/>
      <family val="3"/>
      <charset val="128"/>
      <scheme val="minor"/>
    </font>
    <font>
      <sz val="22"/>
      <color theme="1"/>
      <name val="游ゴシック"/>
      <family val="3"/>
      <charset val="128"/>
      <scheme val="minor"/>
    </font>
    <font>
      <sz val="11"/>
      <color theme="1"/>
      <name val="游ゴシック"/>
      <family val="3"/>
      <charset val="128"/>
      <scheme val="minor"/>
    </font>
  </fonts>
  <fills count="9">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4"/>
        <bgColor indexed="64"/>
      </patternFill>
    </fill>
  </fills>
  <borders count="16">
    <border>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0" fontId="1" fillId="0" borderId="0">
      <alignment vertical="center"/>
    </xf>
    <xf numFmtId="0" fontId="1" fillId="0" borderId="0"/>
    <xf numFmtId="38" fontId="8" fillId="0" borderId="0" applyFont="0" applyFill="0" applyBorder="0" applyAlignment="0" applyProtection="0">
      <alignment vertical="center"/>
    </xf>
  </cellStyleXfs>
  <cellXfs count="115">
    <xf numFmtId="0" fontId="0" fillId="0" borderId="0" xfId="0"/>
    <xf numFmtId="0" fontId="2" fillId="0" borderId="0" xfId="1" applyFont="1">
      <alignment vertical="center"/>
    </xf>
    <xf numFmtId="0" fontId="2" fillId="0" borderId="0" xfId="1" applyFont="1" applyAlignment="1">
      <alignment horizontal="center" vertical="center"/>
    </xf>
    <xf numFmtId="0" fontId="0" fillId="0" borderId="3" xfId="0" applyBorder="1"/>
    <xf numFmtId="0" fontId="0" fillId="0" borderId="3" xfId="0" applyBorder="1" applyAlignment="1">
      <alignment horizontal="center"/>
    </xf>
    <xf numFmtId="0" fontId="0" fillId="0" borderId="0" xfId="0" applyAlignment="1">
      <alignment horizontal="center"/>
    </xf>
    <xf numFmtId="0" fontId="0" fillId="0" borderId="3" xfId="0" applyBorder="1" applyAlignment="1">
      <alignment horizontal="right"/>
    </xf>
    <xf numFmtId="0" fontId="0" fillId="0" borderId="0" xfId="0" pivotButton="1"/>
    <xf numFmtId="0" fontId="0" fillId="0" borderId="0" xfId="0" applyAlignment="1">
      <alignment horizontal="left"/>
    </xf>
    <xf numFmtId="0" fontId="0" fillId="0" borderId="0" xfId="0" applyNumberFormat="1"/>
    <xf numFmtId="0" fontId="0" fillId="0" borderId="0" xfId="0" applyBorder="1"/>
    <xf numFmtId="0" fontId="0" fillId="0" borderId="11" xfId="0" applyBorder="1"/>
    <xf numFmtId="0" fontId="0" fillId="0" borderId="13" xfId="0" applyBorder="1" applyAlignment="1">
      <alignment horizontal="right"/>
    </xf>
    <xf numFmtId="0" fontId="0" fillId="0" borderId="1" xfId="0" applyBorder="1" applyAlignment="1">
      <alignment horizontal="center" vertical="center"/>
    </xf>
    <xf numFmtId="0" fontId="0" fillId="0" borderId="8" xfId="0" applyBorder="1" applyAlignment="1">
      <alignment horizontal="center" vertical="center" wrapText="1"/>
    </xf>
    <xf numFmtId="0" fontId="0" fillId="0" borderId="8" xfId="0" applyFill="1" applyBorder="1" applyAlignment="1">
      <alignment horizontal="center" vertical="center" wrapText="1"/>
    </xf>
    <xf numFmtId="0" fontId="0" fillId="0" borderId="2" xfId="0" applyFill="1" applyBorder="1" applyAlignment="1">
      <alignment horizontal="center" vertical="center" wrapText="1"/>
    </xf>
    <xf numFmtId="0" fontId="0" fillId="0" borderId="6" xfId="0" applyBorder="1"/>
    <xf numFmtId="0" fontId="0" fillId="0" borderId="10" xfId="0" applyBorder="1"/>
    <xf numFmtId="0" fontId="0" fillId="0" borderId="10" xfId="0" applyBorder="1" applyAlignment="1">
      <alignment horizontal="center"/>
    </xf>
    <xf numFmtId="0" fontId="0" fillId="0" borderId="10" xfId="0" applyBorder="1" applyAlignment="1">
      <alignment horizontal="right"/>
    </xf>
    <xf numFmtId="0" fontId="0" fillId="0" borderId="8" xfId="0" applyBorder="1" applyAlignment="1">
      <alignment horizontal="right"/>
    </xf>
    <xf numFmtId="0" fontId="9" fillId="0" borderId="8" xfId="0" applyFont="1" applyFill="1" applyBorder="1" applyAlignment="1">
      <alignment horizontal="center" vertical="center" wrapText="1"/>
    </xf>
    <xf numFmtId="0" fontId="9" fillId="3" borderId="3" xfId="0" applyFont="1" applyFill="1" applyBorder="1" applyAlignment="1">
      <alignment horizontal="center"/>
    </xf>
    <xf numFmtId="0" fontId="2" fillId="0" borderId="0" xfId="1" applyFont="1" applyProtection="1">
      <alignment vertical="center"/>
      <protection locked="0"/>
    </xf>
    <xf numFmtId="0" fontId="5" fillId="2" borderId="7" xfId="2" applyFont="1" applyFill="1" applyBorder="1" applyAlignment="1" applyProtection="1">
      <alignment vertical="center"/>
      <protection locked="0"/>
    </xf>
    <xf numFmtId="0" fontId="2" fillId="2" borderId="15" xfId="2" applyFont="1" applyFill="1" applyBorder="1" applyAlignment="1" applyProtection="1">
      <alignment vertical="center"/>
      <protection locked="0"/>
    </xf>
    <xf numFmtId="0" fontId="2" fillId="2" borderId="15" xfId="2" applyFont="1" applyFill="1" applyBorder="1" applyAlignment="1" applyProtection="1">
      <alignment horizontal="center" vertical="center"/>
      <protection locked="0"/>
    </xf>
    <xf numFmtId="0" fontId="2" fillId="2" borderId="6" xfId="2" applyFont="1" applyFill="1" applyBorder="1" applyAlignment="1" applyProtection="1">
      <alignment vertical="center"/>
      <protection locked="0"/>
    </xf>
    <xf numFmtId="0" fontId="5" fillId="2" borderId="5" xfId="2" applyFont="1" applyFill="1" applyBorder="1" applyAlignment="1" applyProtection="1">
      <alignment vertical="center"/>
      <protection locked="0"/>
    </xf>
    <xf numFmtId="0" fontId="2" fillId="2" borderId="0" xfId="2" applyFont="1" applyFill="1" applyBorder="1" applyAlignment="1" applyProtection="1">
      <alignment vertical="center"/>
      <protection locked="0"/>
    </xf>
    <xf numFmtId="0" fontId="2" fillId="2" borderId="0" xfId="2" applyFont="1" applyFill="1" applyBorder="1" applyAlignment="1" applyProtection="1">
      <alignment horizontal="center" vertical="center"/>
      <protection locked="0"/>
    </xf>
    <xf numFmtId="0" fontId="2" fillId="2" borderId="4" xfId="2" applyFont="1" applyFill="1" applyBorder="1" applyAlignment="1" applyProtection="1">
      <alignment vertical="center"/>
      <protection locked="0"/>
    </xf>
    <xf numFmtId="0" fontId="2" fillId="2" borderId="2" xfId="2" applyFont="1" applyFill="1" applyBorder="1" applyAlignment="1" applyProtection="1">
      <alignment vertical="center"/>
      <protection locked="0"/>
    </xf>
    <xf numFmtId="0" fontId="2" fillId="2" borderId="14" xfId="2" applyFont="1" applyFill="1" applyBorder="1" applyAlignment="1" applyProtection="1">
      <alignment vertical="center"/>
      <protection locked="0"/>
    </xf>
    <xf numFmtId="0" fontId="2" fillId="2" borderId="14" xfId="2" applyFont="1" applyFill="1" applyBorder="1" applyAlignment="1" applyProtection="1">
      <alignment horizontal="center" vertical="center"/>
      <protection locked="0"/>
    </xf>
    <xf numFmtId="0" fontId="2" fillId="2" borderId="1" xfId="2" applyFont="1" applyFill="1" applyBorder="1" applyAlignment="1" applyProtection="1">
      <alignment vertical="center"/>
      <protection locked="0"/>
    </xf>
    <xf numFmtId="0" fontId="2" fillId="2" borderId="8" xfId="2" applyFont="1" applyFill="1" applyBorder="1" applyAlignment="1" applyProtection="1">
      <alignment horizontal="center" vertical="center" wrapText="1"/>
      <protection locked="0"/>
    </xf>
    <xf numFmtId="0" fontId="2" fillId="2" borderId="8" xfId="2" applyFont="1" applyFill="1" applyBorder="1" applyAlignment="1" applyProtection="1">
      <alignment horizontal="center" vertical="center"/>
      <protection locked="0"/>
    </xf>
    <xf numFmtId="177" fontId="5" fillId="2" borderId="10" xfId="2" applyNumberFormat="1" applyFont="1" applyFill="1" applyBorder="1" applyAlignment="1" applyProtection="1">
      <alignment horizontal="center" vertical="center" shrinkToFit="1"/>
      <protection locked="0"/>
    </xf>
    <xf numFmtId="0" fontId="5" fillId="2" borderId="4" xfId="2" applyFont="1" applyFill="1" applyBorder="1" applyAlignment="1" applyProtection="1">
      <alignment horizontal="center" vertical="center" shrinkToFit="1"/>
      <protection locked="0"/>
    </xf>
    <xf numFmtId="0" fontId="5" fillId="2" borderId="9" xfId="2" applyFont="1" applyFill="1" applyBorder="1" applyAlignment="1" applyProtection="1">
      <alignment horizontal="center" shrinkToFit="1"/>
      <protection locked="0"/>
    </xf>
    <xf numFmtId="177" fontId="5" fillId="2" borderId="9" xfId="2" applyNumberFormat="1" applyFont="1" applyFill="1" applyBorder="1" applyAlignment="1" applyProtection="1">
      <alignment horizontal="center" shrinkToFit="1"/>
      <protection locked="0"/>
    </xf>
    <xf numFmtId="0" fontId="5" fillId="2" borderId="9" xfId="2" applyFont="1" applyFill="1" applyBorder="1" applyAlignment="1" applyProtection="1">
      <alignment horizontal="center"/>
      <protection locked="0"/>
    </xf>
    <xf numFmtId="0" fontId="5" fillId="2" borderId="9" xfId="2" applyFont="1" applyFill="1" applyBorder="1" applyAlignment="1" applyProtection="1">
      <alignment horizontal="center" vertical="center" wrapText="1" shrinkToFit="1"/>
      <protection locked="0"/>
    </xf>
    <xf numFmtId="0" fontId="5" fillId="2" borderId="1" xfId="2" applyFont="1" applyFill="1" applyBorder="1" applyAlignment="1" applyProtection="1">
      <alignment horizontal="center" vertical="center" shrinkToFit="1"/>
      <protection locked="0"/>
    </xf>
    <xf numFmtId="0" fontId="5" fillId="2" borderId="8" xfId="2" applyFont="1" applyFill="1" applyBorder="1" applyAlignment="1" applyProtection="1">
      <alignment horizontal="center" shrinkToFit="1"/>
      <protection locked="0"/>
    </xf>
    <xf numFmtId="177" fontId="5" fillId="2" borderId="8" xfId="2" applyNumberFormat="1" applyFont="1" applyFill="1" applyBorder="1" applyAlignment="1" applyProtection="1">
      <alignment horizontal="center" shrinkToFit="1"/>
      <protection locked="0"/>
    </xf>
    <xf numFmtId="0" fontId="5" fillId="2" borderId="8" xfId="2" applyFont="1" applyFill="1" applyBorder="1" applyAlignment="1" applyProtection="1">
      <alignment horizontal="center"/>
      <protection locked="0"/>
    </xf>
    <xf numFmtId="0" fontId="5" fillId="2" borderId="6" xfId="2" applyFont="1" applyFill="1" applyBorder="1" applyAlignment="1" applyProtection="1">
      <alignment horizontal="center" vertical="center" shrinkToFit="1"/>
      <protection locked="0"/>
    </xf>
    <xf numFmtId="0" fontId="5" fillId="2" borderId="10" xfId="2" applyFont="1" applyFill="1" applyBorder="1" applyAlignment="1" applyProtection="1">
      <alignment horizontal="center" shrinkToFit="1"/>
      <protection locked="0"/>
    </xf>
    <xf numFmtId="0" fontId="5" fillId="2" borderId="10" xfId="2" applyFont="1" applyFill="1" applyBorder="1" applyAlignment="1" applyProtection="1">
      <alignment horizontal="center"/>
      <protection locked="0"/>
    </xf>
    <xf numFmtId="0" fontId="5" fillId="2" borderId="10" xfId="2" applyFont="1" applyFill="1" applyBorder="1" applyAlignment="1" applyProtection="1">
      <alignment horizontal="center" vertical="center" shrinkToFit="1"/>
      <protection locked="0"/>
    </xf>
    <xf numFmtId="0" fontId="5" fillId="2" borderId="9" xfId="2" applyFont="1" applyFill="1" applyBorder="1" applyAlignment="1" applyProtection="1">
      <alignment horizontal="center" vertical="center" shrinkToFit="1"/>
      <protection locked="0"/>
    </xf>
    <xf numFmtId="177" fontId="5" fillId="2" borderId="9" xfId="2" applyNumberFormat="1" applyFont="1" applyFill="1" applyBorder="1" applyAlignment="1" applyProtection="1">
      <alignment horizontal="center" vertical="center" shrinkToFit="1"/>
      <protection locked="0"/>
    </xf>
    <xf numFmtId="0" fontId="5" fillId="2" borderId="8" xfId="2" applyFont="1" applyFill="1" applyBorder="1" applyAlignment="1" applyProtection="1">
      <alignment horizontal="center" vertical="center" shrinkToFit="1"/>
      <protection locked="0"/>
    </xf>
    <xf numFmtId="0" fontId="4" fillId="2" borderId="0" xfId="2" applyFont="1" applyFill="1" applyBorder="1" applyAlignment="1" applyProtection="1">
      <alignment vertical="center" textRotation="255"/>
      <protection locked="0"/>
    </xf>
    <xf numFmtId="0" fontId="5" fillId="2" borderId="0" xfId="2" applyFont="1" applyFill="1" applyBorder="1" applyAlignment="1" applyProtection="1">
      <protection locked="0"/>
    </xf>
    <xf numFmtId="0" fontId="5" fillId="2" borderId="0" xfId="2" applyFont="1" applyFill="1" applyBorder="1" applyAlignment="1" applyProtection="1">
      <alignment vertical="top"/>
      <protection locked="0"/>
    </xf>
    <xf numFmtId="0" fontId="5" fillId="2" borderId="0" xfId="2" applyFont="1" applyFill="1" applyBorder="1" applyAlignment="1" applyProtection="1">
      <alignment horizontal="center"/>
      <protection locked="0"/>
    </xf>
    <xf numFmtId="0" fontId="2" fillId="2" borderId="0" xfId="2" applyFont="1" applyFill="1" applyBorder="1" applyAlignment="1" applyProtection="1">
      <protection locked="0"/>
    </xf>
    <xf numFmtId="0" fontId="5" fillId="2" borderId="0" xfId="2" applyFont="1" applyFill="1" applyBorder="1" applyAlignment="1" applyProtection="1">
      <alignment vertical="center"/>
      <protection locked="0"/>
    </xf>
    <xf numFmtId="0" fontId="5" fillId="2" borderId="0" xfId="2" applyFont="1" applyFill="1" applyBorder="1" applyAlignment="1" applyProtection="1">
      <alignment horizontal="center" vertical="center"/>
      <protection locked="0"/>
    </xf>
    <xf numFmtId="0" fontId="9" fillId="0" borderId="3" xfId="0" applyFont="1" applyFill="1" applyBorder="1" applyAlignment="1">
      <alignment horizontal="right"/>
    </xf>
    <xf numFmtId="0" fontId="9" fillId="0" borderId="3" xfId="0" applyFont="1" applyFill="1" applyBorder="1" applyAlignment="1">
      <alignment horizontal="center" vertical="center" wrapText="1"/>
    </xf>
    <xf numFmtId="38" fontId="0" fillId="0" borderId="3" xfId="3" applyFont="1" applyBorder="1" applyAlignment="1"/>
    <xf numFmtId="38" fontId="0" fillId="0" borderId="3" xfId="3" applyFont="1" applyBorder="1" applyAlignment="1">
      <alignment horizontal="right"/>
    </xf>
    <xf numFmtId="38" fontId="0" fillId="0" borderId="10" xfId="3" applyFont="1" applyBorder="1" applyAlignment="1">
      <alignment horizontal="right"/>
    </xf>
    <xf numFmtId="0" fontId="0" fillId="0" borderId="0" xfId="0" applyProtection="1">
      <protection locked="0"/>
    </xf>
    <xf numFmtId="0" fontId="0" fillId="0" borderId="3" xfId="0" applyBorder="1" applyAlignment="1" applyProtection="1">
      <alignment horizontal="center"/>
      <protection locked="0"/>
    </xf>
    <xf numFmtId="38" fontId="0" fillId="0" borderId="3" xfId="3" applyFont="1" applyBorder="1" applyAlignment="1" applyProtection="1">
      <alignment horizontal="center"/>
      <protection locked="0"/>
    </xf>
    <xf numFmtId="0" fontId="10" fillId="0" borderId="0" xfId="0" applyFont="1"/>
    <xf numFmtId="0" fontId="11" fillId="0" borderId="0" xfId="0" applyFont="1"/>
    <xf numFmtId="0" fontId="12" fillId="4" borderId="3" xfId="0" applyFont="1" applyFill="1" applyBorder="1" applyAlignment="1">
      <alignment vertical="center"/>
    </xf>
    <xf numFmtId="0" fontId="13" fillId="4" borderId="3" xfId="0" applyFont="1" applyFill="1" applyBorder="1" applyAlignment="1">
      <alignment horizontal="center" vertical="center"/>
    </xf>
    <xf numFmtId="0" fontId="13" fillId="4" borderId="3" xfId="0" applyFont="1" applyFill="1" applyBorder="1" applyAlignment="1">
      <alignment vertical="center"/>
    </xf>
    <xf numFmtId="177" fontId="14" fillId="5" borderId="3" xfId="0" applyNumberFormat="1" applyFont="1" applyFill="1" applyBorder="1" applyAlignment="1" applyProtection="1">
      <alignment horizontal="center" vertical="center"/>
      <protection locked="0"/>
    </xf>
    <xf numFmtId="0" fontId="13" fillId="4" borderId="3" xfId="0" applyFont="1" applyFill="1" applyBorder="1" applyAlignment="1">
      <alignment horizontal="left" vertical="center" wrapText="1"/>
    </xf>
    <xf numFmtId="178" fontId="11" fillId="6" borderId="3" xfId="0" applyNumberFormat="1" applyFont="1" applyFill="1" applyBorder="1" applyAlignment="1" applyProtection="1">
      <alignment horizontal="center" vertical="center"/>
    </xf>
    <xf numFmtId="0" fontId="11" fillId="0" borderId="0" xfId="0" applyFont="1" applyAlignment="1">
      <alignment horizontal="left"/>
    </xf>
    <xf numFmtId="177" fontId="14" fillId="7" borderId="3" xfId="0" applyNumberFormat="1" applyFont="1" applyFill="1" applyBorder="1" applyAlignment="1">
      <alignment horizontal="center" vertical="center"/>
    </xf>
    <xf numFmtId="0" fontId="14" fillId="8" borderId="3" xfId="0" applyFont="1" applyFill="1" applyBorder="1" applyAlignment="1">
      <alignment horizontal="center" vertical="center"/>
    </xf>
    <xf numFmtId="0" fontId="13" fillId="4" borderId="3" xfId="0" applyFont="1" applyFill="1" applyBorder="1" applyAlignment="1">
      <alignment horizontal="left" vertical="center"/>
    </xf>
    <xf numFmtId="178" fontId="14" fillId="7" borderId="3" xfId="0" applyNumberFormat="1" applyFont="1" applyFill="1" applyBorder="1" applyAlignment="1">
      <alignment horizontal="center"/>
    </xf>
    <xf numFmtId="0" fontId="5" fillId="2" borderId="10" xfId="2" applyFont="1" applyFill="1" applyBorder="1" applyAlignment="1" applyProtection="1">
      <alignment horizontal="center" vertical="center" shrinkToFit="1"/>
      <protection locked="0"/>
    </xf>
    <xf numFmtId="0" fontId="5" fillId="2" borderId="9" xfId="2" applyFont="1" applyFill="1" applyBorder="1" applyAlignment="1" applyProtection="1">
      <alignment horizontal="center" vertical="center" shrinkToFit="1"/>
      <protection locked="0"/>
    </xf>
    <xf numFmtId="0" fontId="5" fillId="2" borderId="8" xfId="2" applyFont="1" applyFill="1" applyBorder="1" applyAlignment="1" applyProtection="1">
      <alignment horizontal="center" vertical="center" shrinkToFit="1"/>
      <protection locked="0"/>
    </xf>
    <xf numFmtId="0" fontId="2" fillId="2" borderId="10" xfId="2" applyFont="1" applyFill="1" applyBorder="1" applyAlignment="1" applyProtection="1">
      <alignment horizontal="center" vertical="center" shrinkToFit="1"/>
      <protection locked="0"/>
    </xf>
    <xf numFmtId="0" fontId="2" fillId="2" borderId="10" xfId="2" applyFont="1" applyFill="1" applyBorder="1" applyAlignment="1" applyProtection="1">
      <alignment horizontal="center" vertical="center"/>
      <protection locked="0"/>
    </xf>
    <xf numFmtId="179" fontId="14" fillId="7" borderId="3" xfId="0" applyNumberFormat="1" applyFont="1" applyFill="1" applyBorder="1" applyAlignment="1">
      <alignment horizontal="center" vertical="center"/>
    </xf>
    <xf numFmtId="179" fontId="14" fillId="5" borderId="3" xfId="0" applyNumberFormat="1" applyFont="1" applyFill="1" applyBorder="1" applyAlignment="1" applyProtection="1">
      <alignment horizontal="center" vertical="center"/>
      <protection locked="0"/>
    </xf>
    <xf numFmtId="0" fontId="2" fillId="0" borderId="0" xfId="1" applyFont="1" applyAlignment="1">
      <alignment horizontal="center" vertical="center"/>
    </xf>
    <xf numFmtId="0" fontId="5" fillId="2" borderId="10" xfId="2" applyFont="1" applyFill="1" applyBorder="1" applyAlignment="1" applyProtection="1">
      <alignment horizontal="center" vertical="center"/>
      <protection locked="0"/>
    </xf>
    <xf numFmtId="0" fontId="5" fillId="2" borderId="8" xfId="2" applyFont="1" applyFill="1" applyBorder="1" applyAlignment="1" applyProtection="1">
      <alignment horizontal="center" vertical="center"/>
      <protection locked="0"/>
    </xf>
    <xf numFmtId="0" fontId="5" fillId="2" borderId="13" xfId="2" applyFont="1" applyFill="1" applyBorder="1" applyAlignment="1" applyProtection="1">
      <alignment horizontal="center" vertical="center"/>
      <protection locked="0"/>
    </xf>
    <xf numFmtId="0" fontId="5" fillId="2" borderId="12" xfId="2" applyFont="1" applyFill="1" applyBorder="1" applyAlignment="1" applyProtection="1">
      <alignment horizontal="center" vertical="center"/>
      <protection locked="0"/>
    </xf>
    <xf numFmtId="0" fontId="5" fillId="2" borderId="11" xfId="2" applyFont="1" applyFill="1" applyBorder="1" applyAlignment="1" applyProtection="1">
      <alignment horizontal="center" vertical="center"/>
      <protection locked="0"/>
    </xf>
    <xf numFmtId="0" fontId="7" fillId="2" borderId="3" xfId="2" applyFont="1" applyFill="1" applyBorder="1" applyAlignment="1" applyProtection="1">
      <alignment horizontal="center" vertical="center" textRotation="1"/>
      <protection locked="0"/>
    </xf>
    <xf numFmtId="0" fontId="5" fillId="2" borderId="6" xfId="2" applyFont="1" applyFill="1" applyBorder="1" applyAlignment="1" applyProtection="1">
      <alignment horizontal="center" vertical="center"/>
      <protection locked="0"/>
    </xf>
    <xf numFmtId="0" fontId="5" fillId="2" borderId="4" xfId="2" applyFont="1" applyFill="1" applyBorder="1" applyAlignment="1" applyProtection="1">
      <alignment horizontal="center" vertical="center"/>
      <protection locked="0"/>
    </xf>
    <xf numFmtId="0" fontId="5" fillId="2" borderId="1" xfId="2" applyFont="1" applyFill="1" applyBorder="1" applyAlignment="1" applyProtection="1">
      <alignment horizontal="center" vertical="center"/>
      <protection locked="0"/>
    </xf>
    <xf numFmtId="0" fontId="5" fillId="2" borderId="10" xfId="2" applyFont="1" applyFill="1" applyBorder="1" applyAlignment="1" applyProtection="1">
      <alignment horizontal="center" vertical="center" shrinkToFit="1"/>
      <protection locked="0"/>
    </xf>
    <xf numFmtId="0" fontId="5" fillId="2" borderId="9" xfId="2" applyFont="1" applyFill="1" applyBorder="1" applyAlignment="1" applyProtection="1">
      <alignment horizontal="center" vertical="center" shrinkToFit="1"/>
      <protection locked="0"/>
    </xf>
    <xf numFmtId="0" fontId="5" fillId="2" borderId="8" xfId="2" applyFont="1" applyFill="1" applyBorder="1" applyAlignment="1" applyProtection="1">
      <alignment horizontal="center" vertical="center" shrinkToFit="1"/>
      <protection locked="0"/>
    </xf>
    <xf numFmtId="0" fontId="5" fillId="2" borderId="10" xfId="2" applyFont="1" applyFill="1" applyBorder="1" applyAlignment="1" applyProtection="1">
      <alignment horizontal="center" vertical="center" wrapText="1"/>
      <protection locked="0"/>
    </xf>
    <xf numFmtId="0" fontId="5" fillId="2" borderId="9" xfId="2" applyFont="1" applyFill="1" applyBorder="1" applyAlignment="1" applyProtection="1">
      <alignment horizontal="center" vertical="center" wrapText="1"/>
      <protection locked="0"/>
    </xf>
    <xf numFmtId="0" fontId="5" fillId="2" borderId="8" xfId="2" applyFont="1" applyFill="1" applyBorder="1" applyAlignment="1" applyProtection="1">
      <alignment horizontal="center" vertical="center" wrapText="1"/>
      <protection locked="0"/>
    </xf>
    <xf numFmtId="176" fontId="7" fillId="2" borderId="7" xfId="2" applyNumberFormat="1" applyFont="1" applyFill="1" applyBorder="1" applyAlignment="1" applyProtection="1">
      <alignment horizontal="center" vertical="center"/>
    </xf>
    <xf numFmtId="176" fontId="7" fillId="2" borderId="5" xfId="2" applyNumberFormat="1" applyFont="1" applyFill="1" applyBorder="1" applyAlignment="1" applyProtection="1">
      <alignment horizontal="center" vertical="center"/>
    </xf>
    <xf numFmtId="176" fontId="7" fillId="2" borderId="2" xfId="2" applyNumberFormat="1" applyFont="1" applyFill="1" applyBorder="1" applyAlignment="1" applyProtection="1">
      <alignment horizontal="center" vertical="center"/>
    </xf>
    <xf numFmtId="0" fontId="5" fillId="0" borderId="10" xfId="2" applyFont="1" applyBorder="1" applyAlignment="1" applyProtection="1">
      <alignment horizontal="center" vertical="center" textRotation="255"/>
      <protection locked="0"/>
    </xf>
    <xf numFmtId="0" fontId="5" fillId="0" borderId="9" xfId="2" applyFont="1" applyBorder="1" applyAlignment="1" applyProtection="1">
      <alignment horizontal="center" vertical="center" textRotation="255"/>
      <protection locked="0"/>
    </xf>
    <xf numFmtId="0" fontId="9" fillId="3" borderId="3" xfId="0" applyFont="1" applyFill="1" applyBorder="1" applyAlignment="1">
      <alignment horizontal="center"/>
    </xf>
    <xf numFmtId="0" fontId="0" fillId="0" borderId="3" xfId="0" applyBorder="1" applyAlignment="1">
      <alignment horizontal="center"/>
    </xf>
    <xf numFmtId="0" fontId="9" fillId="0" borderId="3" xfId="0" applyFont="1" applyFill="1" applyBorder="1" applyAlignment="1">
      <alignment horizontal="right"/>
    </xf>
  </cellXfs>
  <cellStyles count="4">
    <cellStyle name="桁区切り" xfId="3" builtinId="6"/>
    <cellStyle name="標準" xfId="0" builtinId="0"/>
    <cellStyle name="標準 2" xfId="2"/>
    <cellStyle name="標準_2.別紙" xfId="1"/>
  </cellStyles>
  <dxfs count="18">
    <dxf>
      <fill>
        <patternFill>
          <bgColor theme="4"/>
        </patternFill>
      </fill>
    </dxf>
    <dxf>
      <font>
        <b/>
        <i val="0"/>
      </font>
      <fill>
        <patternFill>
          <bgColor rgb="FFFF0000"/>
        </patternFill>
      </fill>
    </dxf>
    <dxf>
      <numFmt numFmtId="0" formatCode="Genera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numFmt numFmtId="0" formatCode="Genera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pivotSource>
    <c:name>[別紙様式_認定申請_ver2.1.xlsx]ピボット確認!ピボットテーブル3</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barChart>
        <c:barDir val="col"/>
        <c:grouping val="clustered"/>
        <c:varyColors val="0"/>
        <c:ser>
          <c:idx val="0"/>
          <c:order val="0"/>
          <c:tx>
            <c:strRef>
              <c:f>ピボット確認!$B$3</c:f>
              <c:strCache>
                <c:ptCount val="1"/>
                <c:pt idx="0">
                  <c:v>集計</c:v>
                </c:pt>
              </c:strCache>
            </c:strRef>
          </c:tx>
          <c:spPr>
            <a:solidFill>
              <a:schemeClr val="accent1"/>
            </a:solidFill>
            <a:ln>
              <a:noFill/>
            </a:ln>
            <a:effectLst/>
          </c:spPr>
          <c:invertIfNegative val="0"/>
          <c:cat>
            <c:strRef>
              <c:f>ピボット確認!$A$4:$A$5</c:f>
              <c:strCache>
                <c:ptCount val="1"/>
              </c:strCache>
            </c:strRef>
          </c:cat>
          <c:val>
            <c:numRef>
              <c:f>ピボット確認!$B$4:$B$5</c:f>
              <c:numCache>
                <c:formatCode>General</c:formatCode>
                <c:ptCount val="1"/>
                <c:pt idx="0">
                  <c:v>16</c:v>
                </c:pt>
              </c:numCache>
            </c:numRef>
          </c:val>
          <c:extLst>
            <c:ext xmlns:c16="http://schemas.microsoft.com/office/drawing/2014/chart" uri="{C3380CC4-5D6E-409C-BE32-E72D297353CC}">
              <c16:uniqueId val="{00000000-5159-475B-A2A5-4E2B70C49F60}"/>
            </c:ext>
          </c:extLst>
        </c:ser>
        <c:dLbls>
          <c:showLegendKey val="0"/>
          <c:showVal val="0"/>
          <c:showCatName val="0"/>
          <c:showSerName val="0"/>
          <c:showPercent val="0"/>
          <c:showBubbleSize val="0"/>
        </c:dLbls>
        <c:gapWidth val="219"/>
        <c:overlap val="-27"/>
        <c:axId val="251227360"/>
        <c:axId val="251226944"/>
      </c:barChart>
      <c:catAx>
        <c:axId val="251227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1226944"/>
        <c:crosses val="autoZero"/>
        <c:auto val="1"/>
        <c:lblAlgn val="ctr"/>
        <c:lblOffset val="100"/>
        <c:noMultiLvlLbl val="0"/>
      </c:catAx>
      <c:valAx>
        <c:axId val="2512269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122736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138548</xdr:colOff>
      <xdr:row>2</xdr:row>
      <xdr:rowOff>17317</xdr:rowOff>
    </xdr:from>
    <xdr:to>
      <xdr:col>29</xdr:col>
      <xdr:colOff>363681</xdr:colOff>
      <xdr:row>33</xdr:row>
      <xdr:rowOff>149677</xdr:rowOff>
    </xdr:to>
    <xdr:sp macro="" textlink="">
      <xdr:nvSpPr>
        <xdr:cNvPr id="5" name="正方形/長方形 4">
          <a:extLst>
            <a:ext uri="{FF2B5EF4-FFF2-40B4-BE49-F238E27FC236}">
              <a16:creationId xmlns:a16="http://schemas.microsoft.com/office/drawing/2014/main" id="{00000000-0008-0000-0000-000002000000}"/>
            </a:ext>
          </a:extLst>
        </xdr:cNvPr>
        <xdr:cNvSpPr/>
      </xdr:nvSpPr>
      <xdr:spPr>
        <a:xfrm>
          <a:off x="13623227" y="452746"/>
          <a:ext cx="10525740" cy="786121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備忘録）</a:t>
          </a:r>
          <a:endPar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１、数式反映の仕組み</a:t>
          </a:r>
          <a:endPar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a:t>
          </a:r>
          <a:r>
            <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E</a:t>
          </a:r>
          <a:r>
            <a:rPr kumimoji="1" lang="ja-JP" altLang="en-US"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列の型式と</a:t>
          </a:r>
          <a:r>
            <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H</a:t>
          </a:r>
          <a:r>
            <a:rPr kumimoji="1" lang="ja-JP" altLang="en-US"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列の台数を入力する事で申請手数料が計算されます。</a:t>
          </a:r>
          <a:endPar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２、台数の欄に数字以外を入力した場合は申請手数料が計算されない為ご注意ください。</a:t>
          </a:r>
          <a:endPar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３、１型式を複数台記載する場合など（</a:t>
          </a:r>
          <a:r>
            <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5</a:t>
          </a:r>
          <a:r>
            <a:rPr kumimoji="1" lang="ja-JP" altLang="en-US"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台以上個別で主基板番号等を記載する場合）</a:t>
          </a:r>
          <a:endPar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 lastClr="FFFFFF"/>
              </a:solidFill>
              <a:effectLst/>
              <a:uLnTx/>
              <a:uFillTx/>
              <a:latin typeface="+mn-lt"/>
              <a:ea typeface="+mn-ea"/>
              <a:cs typeface="+mn-cs"/>
            </a:rPr>
            <a:t>　　枠内に記入出来ない場合は、セルを広げてご使用ください。</a:t>
          </a:r>
          <a:endParaRPr kumimoji="1" lang="en-US" altLang="ja-JP" sz="2000" b="1" i="0" u="none" strike="noStrike" kern="0" cap="none" spc="0" normalizeH="0" baseline="0" noProof="0">
            <a:ln>
              <a:noFill/>
            </a:ln>
            <a:solidFill>
              <a:sysClr val="window" lastClr="FFFFFF"/>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 lastClr="FFFFFF"/>
              </a:solidFill>
              <a:effectLst/>
              <a:uLnTx/>
              <a:uFillTx/>
              <a:latin typeface="+mn-lt"/>
              <a:ea typeface="+mn-ea"/>
              <a:cs typeface="+mn-cs"/>
            </a:rPr>
            <a:t>　　（備考に従い用紙は</a:t>
          </a:r>
          <a:r>
            <a:rPr kumimoji="1" lang="en-US" altLang="ja-JP" sz="2000" b="1" i="0" u="none" strike="noStrike" kern="0" cap="none" spc="0" normalizeH="0" baseline="0" noProof="0">
              <a:ln>
                <a:noFill/>
              </a:ln>
              <a:solidFill>
                <a:sysClr val="window" lastClr="FFFFFF"/>
              </a:solidFill>
              <a:effectLst/>
              <a:uLnTx/>
              <a:uFillTx/>
              <a:latin typeface="+mn-lt"/>
              <a:ea typeface="+mn-ea"/>
              <a:cs typeface="+mn-cs"/>
            </a:rPr>
            <a:t>A</a:t>
          </a:r>
          <a:r>
            <a:rPr kumimoji="1" lang="ja-JP" altLang="en-US" sz="2000" b="1" i="0" u="none" strike="noStrike" kern="0" cap="none" spc="0" normalizeH="0" baseline="0" noProof="0">
              <a:ln>
                <a:noFill/>
              </a:ln>
              <a:solidFill>
                <a:sysClr val="window" lastClr="FFFFFF"/>
              </a:solidFill>
              <a:effectLst/>
              <a:uLnTx/>
              <a:uFillTx/>
              <a:latin typeface="+mn-lt"/>
              <a:ea typeface="+mn-ea"/>
              <a:cs typeface="+mn-cs"/>
            </a:rPr>
            <a:t>４で添付願います）。</a:t>
          </a:r>
          <a:endPar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４、型式名に同じ文字が入力された場合は、</a:t>
          </a:r>
          <a:r>
            <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1</a:t>
          </a:r>
          <a:r>
            <a:rPr kumimoji="1" lang="ja-JP" altLang="en-US"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型式で計算されるようになっています。</a:t>
          </a:r>
          <a:r>
            <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a:r>
          <a:br>
            <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br>
          <a:r>
            <a:rPr kumimoji="1" lang="ja-JP" altLang="en-US"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例えば、同じ型式で中古品と新品があった場合、枠を分けて記載しても１型式で</a:t>
          </a:r>
          <a:endPar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計算されるようになっています。</a:t>
          </a:r>
          <a:endPar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５</a:t>
          </a:r>
          <a:r>
            <a:rPr kumimoji="1" lang="ja-JP"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、数式には</a:t>
          </a:r>
          <a:r>
            <a:rPr kumimoji="1" lang="ja-JP" altLang="en-US"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誤って変更しないように</a:t>
          </a:r>
          <a:r>
            <a:rPr kumimoji="1" lang="ja-JP"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保護をかけて</a:t>
          </a:r>
          <a:r>
            <a:rPr kumimoji="1" lang="ja-JP" altLang="en-US"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ます</a:t>
          </a:r>
          <a:r>
            <a:rPr kumimoji="1" lang="ja-JP"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（パスワード：</a:t>
          </a:r>
          <a:r>
            <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shinsei</a:t>
          </a:r>
          <a:r>
            <a:rPr kumimoji="1" lang="ja-JP" altLang="en-US"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endPar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a:t>
          </a:r>
          <a:r>
            <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Excel</a:t>
          </a:r>
          <a:r>
            <a:rPr kumimoji="1" lang="ja-JP" altLang="en-US"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メニューより校閲のシート保護を解除すると直接入力が可能です。</a:t>
          </a:r>
          <a:endPar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６、申請手数料確認シートは記入の整合性確認にお役立てください。</a:t>
          </a:r>
          <a:endParaRPr kumimoji="1" lang="en-US" altLang="ja-JP" sz="20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14</xdr:col>
      <xdr:colOff>0</xdr:colOff>
      <xdr:row>2</xdr:row>
      <xdr:rowOff>200025</xdr:rowOff>
    </xdr:from>
    <xdr:ext cx="2143125" cy="4590551"/>
    <xdr:sp macro="" textlink="">
      <xdr:nvSpPr>
        <xdr:cNvPr id="3" name="テキスト ボックス 2"/>
        <xdr:cNvSpPr txBox="1"/>
      </xdr:nvSpPr>
      <xdr:spPr>
        <a:xfrm>
          <a:off x="8763000" y="676275"/>
          <a:ext cx="2143125" cy="4590551"/>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重複確認に重複と出た場合は</a:t>
          </a:r>
          <a:endParaRPr kumimoji="1" lang="en-US" altLang="ja-JP" sz="1100"/>
        </a:p>
        <a:p>
          <a:r>
            <a:rPr kumimoji="1" lang="ja-JP" altLang="en-US" sz="1100"/>
            <a:t>型式名に重複がある場合となります。</a:t>
          </a:r>
          <a:endParaRPr kumimoji="1" lang="en-US" altLang="ja-JP" sz="1100"/>
        </a:p>
        <a:p>
          <a:r>
            <a:rPr kumimoji="1" lang="ja-JP" altLang="en-US" sz="1100"/>
            <a:t>元のシート（認定申請（その２の別紙）を修正してください。</a:t>
          </a:r>
          <a:endParaRPr kumimoji="1" lang="en-US" altLang="ja-JP" sz="1100"/>
        </a:p>
        <a:p>
          <a:endParaRPr kumimoji="1" lang="en-US" altLang="ja-JP" sz="1100"/>
        </a:p>
        <a:p>
          <a:r>
            <a:rPr kumimoji="1" lang="ja-JP" altLang="en-US" sz="1100"/>
            <a:t>また、台数に数値以外が入ると計算対象から外れます。が、明確なエラーにはならないので、元シートで数値以外のセル（赤くマークされます）で修正してください。</a:t>
          </a:r>
          <a:endParaRPr kumimoji="1" lang="en-US" altLang="ja-JP" sz="1100"/>
        </a:p>
        <a:p>
          <a:endParaRPr kumimoji="1" lang="en-US" altLang="ja-JP" sz="1100"/>
        </a:p>
        <a:p>
          <a:r>
            <a:rPr kumimoji="1" lang="ja-JP" altLang="en-US" sz="1100"/>
            <a:t>元シートの合計には本シートの合計が反映されますので、こちらで確認ください。</a:t>
          </a:r>
          <a:endParaRPr kumimoji="1" lang="en-US" altLang="ja-JP" sz="1100"/>
        </a:p>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166687</xdr:colOff>
      <xdr:row>2</xdr:row>
      <xdr:rowOff>161925</xdr:rowOff>
    </xdr:from>
    <xdr:to>
      <xdr:col>10</xdr:col>
      <xdr:colOff>623887</xdr:colOff>
      <xdr:row>14</xdr:row>
      <xdr:rowOff>47625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作成者" refreshedDate="45383.244443171294" createdVersion="6" refreshedVersion="6" minRefreshableVersion="3" recordCount="16">
  <cacheSource type="worksheet">
    <worksheetSource name="テーブル1"/>
  </cacheSource>
  <cacheFields count="10">
    <cacheField name="#" numFmtId="0">
      <sharedItems containsSemiMixedTypes="0" containsString="0" containsNumber="1" containsInteger="1" minValue="1" maxValue="16"/>
    </cacheField>
    <cacheField name="型 式 名" numFmtId="0">
      <sharedItems count="5">
        <s v=""/>
        <s v="型式１" u="1"/>
        <s v="型式２" u="1"/>
        <s v="型式４" u="1"/>
        <s v="型式５" u="1"/>
      </sharedItems>
    </cacheField>
    <cacheField name="計算" numFmtId="0">
      <sharedItems containsSemiMixedTypes="0" containsString="0" containsNumber="1" containsInteger="1" minValue="0" maxValue="0"/>
    </cacheField>
    <cacheField name="台数_x000a_(1行目）" numFmtId="0">
      <sharedItems containsSemiMixedTypes="0" containsString="0" containsNumber="1" containsInteger="1" minValue="0" maxValue="0"/>
    </cacheField>
    <cacheField name="台数_x000a_(2行目）" numFmtId="0">
      <sharedItems containsSemiMixedTypes="0" containsString="0" containsNumber="1" containsInteger="1" minValue="0" maxValue="0"/>
    </cacheField>
    <cacheField name="台数_x000a_(3行目）" numFmtId="0">
      <sharedItems containsSemiMixedTypes="0" containsString="0" containsNumber="1" containsInteger="1" minValue="0" maxValue="0"/>
    </cacheField>
    <cacheField name="台数_x000a_(4行目）" numFmtId="0">
      <sharedItems containsSemiMixedTypes="0" containsString="0" containsNumber="1" containsInteger="1" minValue="0" maxValue="0"/>
    </cacheField>
    <cacheField name="シート_x000a_合計" numFmtId="0">
      <sharedItems containsSemiMixedTypes="0" containsString="0" containsNumber="1" containsInteger="1" minValue="0" maxValue="0"/>
    </cacheField>
    <cacheField name="台数_x000a_代金" numFmtId="0">
      <sharedItems/>
    </cacheField>
    <cacheField name="重複確認"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n v="1"/>
    <x v="0"/>
    <n v="0"/>
    <n v="0"/>
    <n v="0"/>
    <n v="0"/>
    <n v="0"/>
    <n v="0"/>
    <s v="0"/>
    <s v="0"/>
  </r>
  <r>
    <n v="2"/>
    <x v="0"/>
    <n v="0"/>
    <n v="0"/>
    <n v="0"/>
    <n v="0"/>
    <n v="0"/>
    <n v="0"/>
    <s v="0"/>
    <s v="0"/>
  </r>
  <r>
    <n v="3"/>
    <x v="0"/>
    <n v="0"/>
    <n v="0"/>
    <n v="0"/>
    <n v="0"/>
    <n v="0"/>
    <n v="0"/>
    <s v="0"/>
    <s v="0"/>
  </r>
  <r>
    <n v="4"/>
    <x v="0"/>
    <n v="0"/>
    <n v="0"/>
    <n v="0"/>
    <n v="0"/>
    <n v="0"/>
    <n v="0"/>
    <s v="0"/>
    <s v="0"/>
  </r>
  <r>
    <n v="5"/>
    <x v="0"/>
    <n v="0"/>
    <n v="0"/>
    <n v="0"/>
    <n v="0"/>
    <n v="0"/>
    <n v="0"/>
    <s v="0"/>
    <s v="0"/>
  </r>
  <r>
    <n v="6"/>
    <x v="0"/>
    <n v="0"/>
    <n v="0"/>
    <n v="0"/>
    <n v="0"/>
    <n v="0"/>
    <n v="0"/>
    <s v="0"/>
    <s v="0"/>
  </r>
  <r>
    <n v="7"/>
    <x v="0"/>
    <n v="0"/>
    <n v="0"/>
    <n v="0"/>
    <n v="0"/>
    <n v="0"/>
    <n v="0"/>
    <s v="0"/>
    <s v="0"/>
  </r>
  <r>
    <n v="8"/>
    <x v="0"/>
    <n v="0"/>
    <n v="0"/>
    <n v="0"/>
    <n v="0"/>
    <n v="0"/>
    <n v="0"/>
    <s v="0"/>
    <s v="0"/>
  </r>
  <r>
    <n v="9"/>
    <x v="0"/>
    <n v="0"/>
    <n v="0"/>
    <n v="0"/>
    <n v="0"/>
    <n v="0"/>
    <n v="0"/>
    <s v="0"/>
    <s v="0"/>
  </r>
  <r>
    <n v="10"/>
    <x v="0"/>
    <n v="0"/>
    <n v="0"/>
    <n v="0"/>
    <n v="0"/>
    <n v="0"/>
    <n v="0"/>
    <s v="0"/>
    <s v="0"/>
  </r>
  <r>
    <n v="11"/>
    <x v="0"/>
    <n v="0"/>
    <n v="0"/>
    <n v="0"/>
    <n v="0"/>
    <n v="0"/>
    <n v="0"/>
    <s v="0"/>
    <s v="0"/>
  </r>
  <r>
    <n v="12"/>
    <x v="0"/>
    <n v="0"/>
    <n v="0"/>
    <n v="0"/>
    <n v="0"/>
    <n v="0"/>
    <n v="0"/>
    <s v="0"/>
    <s v="0"/>
  </r>
  <r>
    <n v="13"/>
    <x v="0"/>
    <n v="0"/>
    <n v="0"/>
    <n v="0"/>
    <n v="0"/>
    <n v="0"/>
    <n v="0"/>
    <s v="0"/>
    <s v="0"/>
  </r>
  <r>
    <n v="14"/>
    <x v="0"/>
    <n v="0"/>
    <n v="0"/>
    <n v="0"/>
    <n v="0"/>
    <n v="0"/>
    <n v="0"/>
    <s v="0"/>
    <s v="0"/>
  </r>
  <r>
    <n v="15"/>
    <x v="0"/>
    <n v="0"/>
    <n v="0"/>
    <n v="0"/>
    <n v="0"/>
    <n v="0"/>
    <n v="0"/>
    <s v="0"/>
    <s v="0"/>
  </r>
  <r>
    <n v="16"/>
    <x v="0"/>
    <n v="0"/>
    <n v="0"/>
    <n v="0"/>
    <n v="0"/>
    <n v="0"/>
    <n v="0"/>
    <s v="0"/>
    <s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ピボットテーブル3" cacheId="6"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chartFormat="1" rowHeaderCaption="型式名">
  <location ref="A3:B5" firstHeaderRow="1" firstDataRow="1" firstDataCol="1"/>
  <pivotFields count="10">
    <pivotField showAll="0"/>
    <pivotField axis="axisRow" showAll="0">
      <items count="6">
        <item x="0"/>
        <item m="1" x="1"/>
        <item m="1" x="2"/>
        <item m="1" x="3"/>
        <item m="1" x="4"/>
        <item t="default"/>
      </items>
    </pivotField>
    <pivotField showAll="0"/>
    <pivotField showAll="0"/>
    <pivotField showAll="0"/>
    <pivotField showAll="0"/>
    <pivotField showAll="0"/>
    <pivotField showAll="0"/>
    <pivotField showAll="0"/>
    <pivotField dataField="1" showAll="0"/>
  </pivotFields>
  <rowFields count="1">
    <field x="1"/>
  </rowFields>
  <rowItems count="2">
    <i>
      <x/>
    </i>
    <i t="grand">
      <x/>
    </i>
  </rowItems>
  <colItems count="1">
    <i/>
  </colItems>
  <dataFields count="1">
    <dataField name="データの個数 / 重複確認" fld="9" subtotal="count" baseField="0" baseItem="0"/>
  </dataFields>
  <chartFormats count="1">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テーブル1" displayName="テーブル1" ref="B4:K20" totalsRowShown="0" headerRowDxfId="16" dataDxfId="14" headerRowBorderDxfId="15" tableBorderDxfId="13" totalsRowBorderDxfId="12">
  <autoFilter ref="B4:K20"/>
  <tableColumns count="10">
    <tableColumn id="1" name="#" dataDxfId="11"/>
    <tableColumn id="2" name="型 式 名" dataDxfId="10"/>
    <tableColumn id="3" name="計算" dataDxfId="9"/>
    <tableColumn id="4" name="台数_x000a_(1行目）" dataDxfId="8"/>
    <tableColumn id="5" name="台数_x000a_(2行目）" dataDxfId="7"/>
    <tableColumn id="6" name="台数_x000a_(3行目）" dataDxfId="6"/>
    <tableColumn id="7" name="台数_x000a_(4行目）" dataDxfId="5"/>
    <tableColumn id="8" name="シート_x000a_合計" dataDxfId="4">
      <calculatedColumnFormula>IF(テーブル1[[#This Row],[型 式 名]]="",0,SUM(E5:H5))</calculatedColumnFormula>
    </tableColumn>
    <tableColumn id="9" name="台数_x000a_代金" dataDxfId="3">
      <calculatedColumnFormula>IF(テーブル1[[#This Row],[シート
合計]]=0,"0",IF(テーブル1[[#This Row],[シート
合計]]&gt;0,テーブル1[[#This Row],[シート
合計]]*$H$2))</calculatedColumnFormula>
    </tableColumn>
    <tableColumn id="10" name="型式確認" dataDxfId="2">
      <calculatedColumnFormula>IF(テーブル1[[#This Row],[型 式 名]]="", 0, IF(COUNTIF($C$5:$C5, テーブル1[[#This Row],[型 式 名]])=1, 1, 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P78"/>
  <sheetViews>
    <sheetView showGridLines="0" tabSelected="1" view="pageBreakPreview" zoomScale="70" zoomScaleNormal="55" zoomScaleSheetLayoutView="70" workbookViewId="0">
      <selection activeCell="J23" sqref="J23"/>
    </sheetView>
  </sheetViews>
  <sheetFormatPr defaultColWidth="9" defaultRowHeight="12" x14ac:dyDescent="0.4"/>
  <cols>
    <col min="1" max="1" width="5.125" style="1" customWidth="1"/>
    <col min="2" max="2" width="4.625" style="1" customWidth="1"/>
    <col min="3" max="3" width="10.625" style="1" customWidth="1"/>
    <col min="4" max="4" width="13" style="1" customWidth="1"/>
    <col min="5" max="5" width="25.125" style="1" customWidth="1"/>
    <col min="6" max="6" width="16.375" style="1" customWidth="1"/>
    <col min="7" max="7" width="11.375" style="1" customWidth="1"/>
    <col min="8" max="8" width="9.25" style="2" customWidth="1"/>
    <col min="9" max="9" width="9.25" style="1" customWidth="1"/>
    <col min="10" max="12" width="20.5" style="1" customWidth="1"/>
    <col min="13" max="13" width="10.25" style="1" customWidth="1"/>
    <col min="14" max="14" width="2.375" style="1" customWidth="1"/>
    <col min="15" max="17" width="8.5" style="1" customWidth="1"/>
    <col min="18" max="16384" width="9" style="1"/>
  </cols>
  <sheetData>
    <row r="1" spans="1:16" ht="17.25" customHeight="1" x14ac:dyDescent="0.4">
      <c r="A1" s="24"/>
      <c r="B1" s="25" t="s">
        <v>26</v>
      </c>
      <c r="C1" s="26"/>
      <c r="D1" s="26"/>
      <c r="E1" s="26"/>
      <c r="F1" s="26"/>
      <c r="G1" s="26"/>
      <c r="H1" s="27"/>
      <c r="I1" s="26"/>
      <c r="J1" s="26"/>
      <c r="K1" s="26"/>
      <c r="L1" s="26"/>
      <c r="M1" s="28"/>
      <c r="N1" s="91" t="s">
        <v>25</v>
      </c>
    </row>
    <row r="2" spans="1:16" ht="17.25" customHeight="1" x14ac:dyDescent="0.4">
      <c r="A2" s="24"/>
      <c r="B2" s="29" t="s">
        <v>24</v>
      </c>
      <c r="C2" s="30"/>
      <c r="D2" s="30"/>
      <c r="E2" s="30"/>
      <c r="F2" s="30"/>
      <c r="G2" s="30"/>
      <c r="H2" s="31"/>
      <c r="I2" s="30"/>
      <c r="J2" s="30"/>
      <c r="K2" s="30"/>
      <c r="L2" s="30"/>
      <c r="M2" s="32"/>
      <c r="N2" s="91"/>
    </row>
    <row r="3" spans="1:16" ht="17.25" customHeight="1" x14ac:dyDescent="0.4">
      <c r="A3" s="24"/>
      <c r="B3" s="33"/>
      <c r="C3" s="34"/>
      <c r="D3" s="34"/>
      <c r="E3" s="34"/>
      <c r="F3" s="34"/>
      <c r="G3" s="34"/>
      <c r="H3" s="35"/>
      <c r="I3" s="34"/>
      <c r="J3" s="34"/>
      <c r="K3" s="34"/>
      <c r="L3" s="34"/>
      <c r="M3" s="36"/>
      <c r="N3" s="91"/>
    </row>
    <row r="4" spans="1:16" ht="51" customHeight="1" x14ac:dyDescent="0.4">
      <c r="A4" s="24"/>
      <c r="B4" s="110" t="s">
        <v>23</v>
      </c>
      <c r="C4" s="104" t="s">
        <v>22</v>
      </c>
      <c r="D4" s="104" t="s">
        <v>21</v>
      </c>
      <c r="E4" s="92" t="s">
        <v>20</v>
      </c>
      <c r="F4" s="92" t="s">
        <v>19</v>
      </c>
      <c r="G4" s="104" t="s">
        <v>18</v>
      </c>
      <c r="H4" s="92" t="s">
        <v>17</v>
      </c>
      <c r="I4" s="92" t="s">
        <v>16</v>
      </c>
      <c r="J4" s="94" t="s">
        <v>15</v>
      </c>
      <c r="K4" s="95"/>
      <c r="L4" s="96"/>
      <c r="M4" s="92" t="s">
        <v>14</v>
      </c>
      <c r="N4" s="91"/>
    </row>
    <row r="5" spans="1:16" ht="51" customHeight="1" x14ac:dyDescent="0.4">
      <c r="A5" s="24"/>
      <c r="B5" s="111"/>
      <c r="C5" s="93"/>
      <c r="D5" s="93"/>
      <c r="E5" s="93"/>
      <c r="F5" s="93"/>
      <c r="G5" s="93"/>
      <c r="H5" s="93"/>
      <c r="I5" s="93"/>
      <c r="J5" s="37" t="s">
        <v>13</v>
      </c>
      <c r="K5" s="37" t="s">
        <v>12</v>
      </c>
      <c r="L5" s="38" t="s">
        <v>11</v>
      </c>
      <c r="M5" s="93"/>
      <c r="N5" s="91"/>
    </row>
    <row r="6" spans="1:16" ht="18" x14ac:dyDescent="0.4">
      <c r="A6" s="24"/>
      <c r="B6" s="111"/>
      <c r="C6" s="84"/>
      <c r="D6" s="84"/>
      <c r="E6" s="104"/>
      <c r="F6" s="84"/>
      <c r="G6" s="84"/>
      <c r="H6" s="39"/>
      <c r="I6" s="84"/>
      <c r="J6" s="87"/>
      <c r="K6" s="87"/>
      <c r="L6" s="87"/>
      <c r="M6" s="88"/>
      <c r="N6" s="91"/>
    </row>
    <row r="7" spans="1:16" ht="18" x14ac:dyDescent="0.2">
      <c r="A7" s="24"/>
      <c r="B7" s="111"/>
      <c r="C7" s="85"/>
      <c r="D7" s="40"/>
      <c r="E7" s="105"/>
      <c r="F7" s="41"/>
      <c r="G7" s="41"/>
      <c r="H7" s="42"/>
      <c r="I7" s="85"/>
      <c r="J7" s="85"/>
      <c r="K7" s="85"/>
      <c r="L7" s="85"/>
      <c r="M7" s="43"/>
      <c r="N7" s="91"/>
      <c r="O7" s="1" t="s">
        <v>10</v>
      </c>
      <c r="P7" s="1">
        <f>SUMPRODUCT((E6:E69&lt;&gt;"")/COUNTIF(E6:E69,E6:E69&amp;""))</f>
        <v>0</v>
      </c>
    </row>
    <row r="8" spans="1:16" ht="18" x14ac:dyDescent="0.2">
      <c r="A8" s="24"/>
      <c r="B8" s="111"/>
      <c r="C8" s="44"/>
      <c r="D8" s="40"/>
      <c r="E8" s="105"/>
      <c r="F8" s="41"/>
      <c r="G8" s="41"/>
      <c r="H8" s="42"/>
      <c r="I8" s="85"/>
      <c r="J8" s="85"/>
      <c r="K8" s="85"/>
      <c r="L8" s="85"/>
      <c r="M8" s="43"/>
      <c r="N8" s="91"/>
      <c r="O8" s="1" t="s">
        <v>9</v>
      </c>
      <c r="P8" s="1">
        <f>SUM(H6:H69)</f>
        <v>0</v>
      </c>
    </row>
    <row r="9" spans="1:16" ht="18" x14ac:dyDescent="0.2">
      <c r="A9" s="24"/>
      <c r="B9" s="111"/>
      <c r="C9" s="86"/>
      <c r="D9" s="45"/>
      <c r="E9" s="106"/>
      <c r="F9" s="46"/>
      <c r="G9" s="46"/>
      <c r="H9" s="47"/>
      <c r="I9" s="86"/>
      <c r="J9" s="86"/>
      <c r="K9" s="86"/>
      <c r="L9" s="86"/>
      <c r="M9" s="48"/>
      <c r="N9" s="91"/>
      <c r="O9" s="1" t="s">
        <v>8</v>
      </c>
      <c r="P9" s="1">
        <v>40</v>
      </c>
    </row>
    <row r="10" spans="1:16" ht="18" x14ac:dyDescent="0.2">
      <c r="A10" s="24"/>
      <c r="B10" s="111"/>
      <c r="C10" s="52"/>
      <c r="D10" s="49"/>
      <c r="E10" s="104"/>
      <c r="F10" s="50"/>
      <c r="G10" s="50"/>
      <c r="H10" s="39"/>
      <c r="I10" s="52"/>
      <c r="J10" s="52"/>
      <c r="K10" s="52"/>
      <c r="L10" s="52"/>
      <c r="M10" s="51"/>
      <c r="N10" s="91"/>
      <c r="O10" s="1" t="s">
        <v>7</v>
      </c>
      <c r="P10" s="1">
        <v>4300</v>
      </c>
    </row>
    <row r="11" spans="1:16" ht="18" x14ac:dyDescent="0.2">
      <c r="A11" s="24"/>
      <c r="B11" s="111"/>
      <c r="C11" s="53"/>
      <c r="D11" s="40"/>
      <c r="E11" s="105"/>
      <c r="F11" s="41"/>
      <c r="G11" s="41"/>
      <c r="H11" s="42"/>
      <c r="I11" s="53"/>
      <c r="J11" s="53"/>
      <c r="K11" s="53"/>
      <c r="L11" s="53"/>
      <c r="M11" s="43"/>
      <c r="N11" s="91"/>
      <c r="O11" s="1" t="s">
        <v>6</v>
      </c>
      <c r="P11" s="1">
        <f>P10*P7+P8*P9</f>
        <v>0</v>
      </c>
    </row>
    <row r="12" spans="1:16" ht="18" x14ac:dyDescent="0.2">
      <c r="A12" s="24"/>
      <c r="B12" s="111"/>
      <c r="C12" s="44"/>
      <c r="D12" s="40"/>
      <c r="E12" s="105"/>
      <c r="F12" s="41"/>
      <c r="G12" s="41"/>
      <c r="H12" s="42"/>
      <c r="I12" s="53"/>
      <c r="J12" s="53"/>
      <c r="K12" s="53"/>
      <c r="L12" s="53"/>
      <c r="M12" s="43"/>
      <c r="N12" s="91"/>
    </row>
    <row r="13" spans="1:16" ht="18" x14ac:dyDescent="0.2">
      <c r="A13" s="24"/>
      <c r="B13" s="111"/>
      <c r="C13" s="55"/>
      <c r="D13" s="45"/>
      <c r="E13" s="106"/>
      <c r="F13" s="46"/>
      <c r="G13" s="46"/>
      <c r="H13" s="47"/>
      <c r="I13" s="55"/>
      <c r="J13" s="55"/>
      <c r="K13" s="55"/>
      <c r="L13" s="55"/>
      <c r="M13" s="48"/>
      <c r="N13" s="91"/>
    </row>
    <row r="14" spans="1:16" ht="18" x14ac:dyDescent="0.2">
      <c r="A14" s="24"/>
      <c r="B14" s="111"/>
      <c r="C14" s="52"/>
      <c r="D14" s="49"/>
      <c r="E14" s="104"/>
      <c r="F14" s="50"/>
      <c r="G14" s="50"/>
      <c r="H14" s="39"/>
      <c r="I14" s="52"/>
      <c r="J14" s="52"/>
      <c r="K14" s="52"/>
      <c r="L14" s="52"/>
      <c r="M14" s="51"/>
      <c r="N14" s="91"/>
    </row>
    <row r="15" spans="1:16" ht="13.5" customHeight="1" x14ac:dyDescent="0.2">
      <c r="A15" s="24"/>
      <c r="B15" s="111"/>
      <c r="C15" s="53"/>
      <c r="D15" s="53"/>
      <c r="E15" s="105"/>
      <c r="F15" s="53"/>
      <c r="G15" s="53"/>
      <c r="H15" s="54"/>
      <c r="I15" s="53"/>
      <c r="J15" s="53"/>
      <c r="K15" s="53"/>
      <c r="L15" s="53"/>
      <c r="M15" s="43"/>
      <c r="N15" s="91"/>
    </row>
    <row r="16" spans="1:16" ht="18" x14ac:dyDescent="0.2">
      <c r="A16" s="24"/>
      <c r="B16" s="111"/>
      <c r="C16" s="53"/>
      <c r="D16" s="53"/>
      <c r="E16" s="105"/>
      <c r="F16" s="53"/>
      <c r="G16" s="53"/>
      <c r="H16" s="54"/>
      <c r="I16" s="53"/>
      <c r="J16" s="53"/>
      <c r="K16" s="53"/>
      <c r="L16" s="53"/>
      <c r="M16" s="43"/>
      <c r="N16" s="91"/>
    </row>
    <row r="17" spans="1:14" ht="18" x14ac:dyDescent="0.2">
      <c r="A17" s="24"/>
      <c r="B17" s="111"/>
      <c r="C17" s="55"/>
      <c r="D17" s="45"/>
      <c r="E17" s="106"/>
      <c r="F17" s="46"/>
      <c r="G17" s="46"/>
      <c r="H17" s="47"/>
      <c r="I17" s="55"/>
      <c r="J17" s="55"/>
      <c r="K17" s="55"/>
      <c r="L17" s="55"/>
      <c r="M17" s="48"/>
      <c r="N17" s="91"/>
    </row>
    <row r="18" spans="1:14" ht="18" x14ac:dyDescent="0.2">
      <c r="A18" s="24"/>
      <c r="B18" s="111"/>
      <c r="C18" s="52"/>
      <c r="D18" s="49"/>
      <c r="E18" s="104"/>
      <c r="F18" s="50"/>
      <c r="G18" s="50"/>
      <c r="H18" s="39"/>
      <c r="I18" s="52"/>
      <c r="J18" s="52"/>
      <c r="K18" s="52"/>
      <c r="L18" s="52"/>
      <c r="M18" s="51"/>
      <c r="N18" s="91"/>
    </row>
    <row r="19" spans="1:14" ht="13.5" customHeight="1" x14ac:dyDescent="0.2">
      <c r="A19" s="24"/>
      <c r="B19" s="111"/>
      <c r="C19" s="53"/>
      <c r="D19" s="53"/>
      <c r="E19" s="105"/>
      <c r="F19" s="53"/>
      <c r="G19" s="53"/>
      <c r="H19" s="54"/>
      <c r="I19" s="53"/>
      <c r="J19" s="53"/>
      <c r="K19" s="53"/>
      <c r="L19" s="53"/>
      <c r="M19" s="43"/>
      <c r="N19" s="91"/>
    </row>
    <row r="20" spans="1:14" ht="18" x14ac:dyDescent="0.2">
      <c r="A20" s="24"/>
      <c r="B20" s="111"/>
      <c r="C20" s="53"/>
      <c r="D20" s="53"/>
      <c r="E20" s="105"/>
      <c r="F20" s="53"/>
      <c r="G20" s="53"/>
      <c r="H20" s="54"/>
      <c r="I20" s="53"/>
      <c r="J20" s="53"/>
      <c r="K20" s="53"/>
      <c r="L20" s="53"/>
      <c r="M20" s="43"/>
      <c r="N20" s="91"/>
    </row>
    <row r="21" spans="1:14" ht="18" x14ac:dyDescent="0.2">
      <c r="A21" s="24"/>
      <c r="B21" s="111"/>
      <c r="C21" s="55"/>
      <c r="D21" s="45"/>
      <c r="E21" s="106"/>
      <c r="F21" s="46"/>
      <c r="G21" s="46"/>
      <c r="H21" s="47"/>
      <c r="I21" s="55"/>
      <c r="J21" s="55"/>
      <c r="K21" s="55"/>
      <c r="L21" s="55"/>
      <c r="M21" s="48"/>
      <c r="N21" s="91"/>
    </row>
    <row r="22" spans="1:14" ht="18" x14ac:dyDescent="0.2">
      <c r="A22" s="24"/>
      <c r="B22" s="111"/>
      <c r="C22" s="52"/>
      <c r="D22" s="49"/>
      <c r="E22" s="104"/>
      <c r="F22" s="50"/>
      <c r="G22" s="50"/>
      <c r="H22" s="39"/>
      <c r="I22" s="52"/>
      <c r="J22" s="52"/>
      <c r="K22" s="52"/>
      <c r="L22" s="52"/>
      <c r="M22" s="51"/>
      <c r="N22" s="91"/>
    </row>
    <row r="23" spans="1:14" ht="13.5" customHeight="1" x14ac:dyDescent="0.2">
      <c r="A23" s="24"/>
      <c r="B23" s="111"/>
      <c r="C23" s="53"/>
      <c r="D23" s="53"/>
      <c r="E23" s="105"/>
      <c r="F23" s="53"/>
      <c r="G23" s="53"/>
      <c r="H23" s="54"/>
      <c r="I23" s="53"/>
      <c r="J23" s="53"/>
      <c r="K23" s="53"/>
      <c r="L23" s="53"/>
      <c r="M23" s="43"/>
      <c r="N23" s="91"/>
    </row>
    <row r="24" spans="1:14" ht="18" x14ac:dyDescent="0.2">
      <c r="A24" s="24"/>
      <c r="B24" s="111"/>
      <c r="C24" s="53"/>
      <c r="D24" s="53"/>
      <c r="E24" s="105"/>
      <c r="F24" s="53"/>
      <c r="G24" s="53"/>
      <c r="H24" s="54"/>
      <c r="I24" s="53"/>
      <c r="J24" s="53"/>
      <c r="K24" s="53"/>
      <c r="L24" s="53"/>
      <c r="M24" s="43"/>
      <c r="N24" s="91"/>
    </row>
    <row r="25" spans="1:14" ht="18" x14ac:dyDescent="0.2">
      <c r="A25" s="24"/>
      <c r="B25" s="111"/>
      <c r="C25" s="55"/>
      <c r="D25" s="45"/>
      <c r="E25" s="106"/>
      <c r="F25" s="46"/>
      <c r="G25" s="46"/>
      <c r="H25" s="47"/>
      <c r="I25" s="55"/>
      <c r="J25" s="55"/>
      <c r="K25" s="55"/>
      <c r="L25" s="55"/>
      <c r="M25" s="48"/>
      <c r="N25" s="91"/>
    </row>
    <row r="26" spans="1:14" ht="18" x14ac:dyDescent="0.2">
      <c r="A26" s="24"/>
      <c r="B26" s="111"/>
      <c r="C26" s="52"/>
      <c r="D26" s="49"/>
      <c r="E26" s="101"/>
      <c r="F26" s="50"/>
      <c r="G26" s="50"/>
      <c r="H26" s="39"/>
      <c r="I26" s="52"/>
      <c r="J26" s="52"/>
      <c r="K26" s="52"/>
      <c r="L26" s="52"/>
      <c r="M26" s="51"/>
      <c r="N26" s="91"/>
    </row>
    <row r="27" spans="1:14" ht="13.5" customHeight="1" x14ac:dyDescent="0.2">
      <c r="A27" s="24"/>
      <c r="B27" s="111"/>
      <c r="C27" s="53"/>
      <c r="D27" s="53"/>
      <c r="E27" s="102"/>
      <c r="F27" s="53"/>
      <c r="G27" s="53"/>
      <c r="H27" s="54"/>
      <c r="I27" s="53"/>
      <c r="J27" s="53"/>
      <c r="K27" s="53"/>
      <c r="L27" s="53"/>
      <c r="M27" s="43"/>
      <c r="N27" s="91"/>
    </row>
    <row r="28" spans="1:14" ht="18" x14ac:dyDescent="0.2">
      <c r="A28" s="24"/>
      <c r="B28" s="111"/>
      <c r="C28" s="53"/>
      <c r="D28" s="53"/>
      <c r="E28" s="102"/>
      <c r="F28" s="53"/>
      <c r="G28" s="53"/>
      <c r="H28" s="54"/>
      <c r="I28" s="53"/>
      <c r="J28" s="53"/>
      <c r="K28" s="53"/>
      <c r="L28" s="53"/>
      <c r="M28" s="43"/>
      <c r="N28" s="91"/>
    </row>
    <row r="29" spans="1:14" ht="18" x14ac:dyDescent="0.2">
      <c r="A29" s="24"/>
      <c r="B29" s="111"/>
      <c r="C29" s="55"/>
      <c r="D29" s="45"/>
      <c r="E29" s="103"/>
      <c r="F29" s="46"/>
      <c r="G29" s="46"/>
      <c r="H29" s="47"/>
      <c r="I29" s="55"/>
      <c r="J29" s="55"/>
      <c r="K29" s="55"/>
      <c r="L29" s="55"/>
      <c r="M29" s="48"/>
      <c r="N29" s="91"/>
    </row>
    <row r="30" spans="1:14" ht="18" x14ac:dyDescent="0.2">
      <c r="A30" s="24"/>
      <c r="B30" s="111"/>
      <c r="C30" s="52"/>
      <c r="D30" s="49"/>
      <c r="E30" s="101"/>
      <c r="F30" s="50"/>
      <c r="G30" s="50"/>
      <c r="H30" s="39"/>
      <c r="I30" s="52"/>
      <c r="J30" s="52"/>
      <c r="K30" s="52"/>
      <c r="L30" s="52"/>
      <c r="M30" s="51"/>
      <c r="N30" s="91"/>
    </row>
    <row r="31" spans="1:14" ht="13.5" customHeight="1" x14ac:dyDescent="0.2">
      <c r="A31" s="24"/>
      <c r="B31" s="111"/>
      <c r="C31" s="53"/>
      <c r="D31" s="53"/>
      <c r="E31" s="102"/>
      <c r="F31" s="53"/>
      <c r="G31" s="53"/>
      <c r="H31" s="54"/>
      <c r="I31" s="53"/>
      <c r="J31" s="53"/>
      <c r="K31" s="53"/>
      <c r="L31" s="53"/>
      <c r="M31" s="43"/>
      <c r="N31" s="91"/>
    </row>
    <row r="32" spans="1:14" ht="18" x14ac:dyDescent="0.2">
      <c r="A32" s="24"/>
      <c r="B32" s="111"/>
      <c r="C32" s="53"/>
      <c r="D32" s="53"/>
      <c r="E32" s="102"/>
      <c r="F32" s="53"/>
      <c r="G32" s="53"/>
      <c r="H32" s="54"/>
      <c r="I32" s="53"/>
      <c r="J32" s="53"/>
      <c r="K32" s="53"/>
      <c r="L32" s="53"/>
      <c r="M32" s="43"/>
      <c r="N32" s="91"/>
    </row>
    <row r="33" spans="1:14" ht="18" x14ac:dyDescent="0.2">
      <c r="A33" s="24"/>
      <c r="B33" s="111"/>
      <c r="C33" s="55"/>
      <c r="D33" s="45"/>
      <c r="E33" s="103"/>
      <c r="F33" s="46"/>
      <c r="G33" s="46"/>
      <c r="H33" s="47"/>
      <c r="I33" s="55"/>
      <c r="J33" s="55"/>
      <c r="K33" s="55"/>
      <c r="L33" s="55"/>
      <c r="M33" s="48"/>
      <c r="N33" s="91"/>
    </row>
    <row r="34" spans="1:14" ht="18" x14ac:dyDescent="0.2">
      <c r="A34" s="24"/>
      <c r="B34" s="111"/>
      <c r="C34" s="52"/>
      <c r="D34" s="49"/>
      <c r="E34" s="101"/>
      <c r="F34" s="50"/>
      <c r="G34" s="50"/>
      <c r="H34" s="39"/>
      <c r="I34" s="52"/>
      <c r="J34" s="52"/>
      <c r="K34" s="52"/>
      <c r="L34" s="52"/>
      <c r="M34" s="51"/>
      <c r="N34" s="91"/>
    </row>
    <row r="35" spans="1:14" ht="13.5" customHeight="1" x14ac:dyDescent="0.2">
      <c r="A35" s="24"/>
      <c r="B35" s="111"/>
      <c r="C35" s="53"/>
      <c r="D35" s="53"/>
      <c r="E35" s="102"/>
      <c r="F35" s="53"/>
      <c r="G35" s="53"/>
      <c r="H35" s="54"/>
      <c r="I35" s="53"/>
      <c r="J35" s="53"/>
      <c r="K35" s="53"/>
      <c r="L35" s="53"/>
      <c r="M35" s="43"/>
      <c r="N35" s="91"/>
    </row>
    <row r="36" spans="1:14" ht="18" x14ac:dyDescent="0.2">
      <c r="A36" s="24"/>
      <c r="B36" s="111"/>
      <c r="C36" s="53"/>
      <c r="D36" s="53"/>
      <c r="E36" s="102"/>
      <c r="F36" s="53"/>
      <c r="G36" s="53"/>
      <c r="H36" s="54"/>
      <c r="I36" s="53"/>
      <c r="J36" s="53"/>
      <c r="K36" s="53"/>
      <c r="L36" s="53"/>
      <c r="M36" s="43"/>
      <c r="N36" s="91"/>
    </row>
    <row r="37" spans="1:14" ht="18" x14ac:dyDescent="0.2">
      <c r="A37" s="24"/>
      <c r="B37" s="111"/>
      <c r="C37" s="55"/>
      <c r="D37" s="45"/>
      <c r="E37" s="103"/>
      <c r="F37" s="46"/>
      <c r="G37" s="46"/>
      <c r="H37" s="47"/>
      <c r="I37" s="55"/>
      <c r="J37" s="55"/>
      <c r="K37" s="55"/>
      <c r="L37" s="55"/>
      <c r="M37" s="48"/>
      <c r="N37" s="91"/>
    </row>
    <row r="38" spans="1:14" ht="18" x14ac:dyDescent="0.2">
      <c r="A38" s="24"/>
      <c r="B38" s="111"/>
      <c r="C38" s="52"/>
      <c r="D38" s="49"/>
      <c r="E38" s="101"/>
      <c r="F38" s="50"/>
      <c r="G38" s="50"/>
      <c r="H38" s="39"/>
      <c r="I38" s="52"/>
      <c r="J38" s="52"/>
      <c r="K38" s="52"/>
      <c r="L38" s="52"/>
      <c r="M38" s="51"/>
      <c r="N38" s="91"/>
    </row>
    <row r="39" spans="1:14" ht="13.5" customHeight="1" x14ac:dyDescent="0.2">
      <c r="A39" s="24"/>
      <c r="B39" s="111"/>
      <c r="C39" s="53"/>
      <c r="D39" s="53"/>
      <c r="E39" s="102"/>
      <c r="F39" s="53"/>
      <c r="G39" s="53"/>
      <c r="H39" s="54"/>
      <c r="I39" s="53"/>
      <c r="J39" s="53"/>
      <c r="K39" s="53"/>
      <c r="L39" s="53"/>
      <c r="M39" s="43"/>
      <c r="N39" s="91"/>
    </row>
    <row r="40" spans="1:14" ht="18" x14ac:dyDescent="0.2">
      <c r="A40" s="24"/>
      <c r="B40" s="111"/>
      <c r="C40" s="53"/>
      <c r="D40" s="53"/>
      <c r="E40" s="102"/>
      <c r="F40" s="53"/>
      <c r="G40" s="53"/>
      <c r="H40" s="54"/>
      <c r="I40" s="53"/>
      <c r="J40" s="53"/>
      <c r="K40" s="53"/>
      <c r="L40" s="53"/>
      <c r="M40" s="43"/>
      <c r="N40" s="91"/>
    </row>
    <row r="41" spans="1:14" ht="18" x14ac:dyDescent="0.2">
      <c r="A41" s="24"/>
      <c r="B41" s="111"/>
      <c r="C41" s="55"/>
      <c r="D41" s="45"/>
      <c r="E41" s="103"/>
      <c r="F41" s="46"/>
      <c r="G41" s="46"/>
      <c r="H41" s="47"/>
      <c r="I41" s="55"/>
      <c r="J41" s="55"/>
      <c r="K41" s="55"/>
      <c r="L41" s="55"/>
      <c r="M41" s="48"/>
      <c r="N41" s="91"/>
    </row>
    <row r="42" spans="1:14" ht="18" x14ac:dyDescent="0.2">
      <c r="A42" s="24"/>
      <c r="B42" s="111"/>
      <c r="C42" s="52"/>
      <c r="D42" s="49"/>
      <c r="E42" s="101"/>
      <c r="F42" s="50"/>
      <c r="G42" s="50"/>
      <c r="H42" s="39"/>
      <c r="I42" s="52"/>
      <c r="J42" s="52"/>
      <c r="K42" s="52"/>
      <c r="L42" s="52"/>
      <c r="M42" s="51"/>
      <c r="N42" s="91"/>
    </row>
    <row r="43" spans="1:14" ht="13.5" customHeight="1" x14ac:dyDescent="0.2">
      <c r="A43" s="24"/>
      <c r="B43" s="111"/>
      <c r="C43" s="53"/>
      <c r="D43" s="53"/>
      <c r="E43" s="102"/>
      <c r="F43" s="53"/>
      <c r="G43" s="53"/>
      <c r="H43" s="54"/>
      <c r="I43" s="53"/>
      <c r="J43" s="53"/>
      <c r="K43" s="53"/>
      <c r="L43" s="53"/>
      <c r="M43" s="43"/>
      <c r="N43" s="91"/>
    </row>
    <row r="44" spans="1:14" ht="18" x14ac:dyDescent="0.2">
      <c r="A44" s="24"/>
      <c r="B44" s="111"/>
      <c r="C44" s="53"/>
      <c r="D44" s="53"/>
      <c r="E44" s="102"/>
      <c r="F44" s="53"/>
      <c r="G44" s="53"/>
      <c r="H44" s="54"/>
      <c r="I44" s="53"/>
      <c r="J44" s="53"/>
      <c r="K44" s="53"/>
      <c r="L44" s="53"/>
      <c r="M44" s="43"/>
      <c r="N44" s="91"/>
    </row>
    <row r="45" spans="1:14" ht="18" x14ac:dyDescent="0.2">
      <c r="A45" s="24"/>
      <c r="B45" s="111"/>
      <c r="C45" s="55"/>
      <c r="D45" s="45"/>
      <c r="E45" s="103"/>
      <c r="F45" s="46"/>
      <c r="G45" s="46"/>
      <c r="H45" s="47"/>
      <c r="I45" s="55"/>
      <c r="J45" s="55"/>
      <c r="K45" s="55"/>
      <c r="L45" s="55"/>
      <c r="M45" s="48"/>
      <c r="N45" s="91"/>
    </row>
    <row r="46" spans="1:14" ht="18" x14ac:dyDescent="0.2">
      <c r="A46" s="24"/>
      <c r="B46" s="111"/>
      <c r="C46" s="52"/>
      <c r="D46" s="49"/>
      <c r="E46" s="101"/>
      <c r="F46" s="50"/>
      <c r="G46" s="50"/>
      <c r="H46" s="39"/>
      <c r="I46" s="52"/>
      <c r="J46" s="52"/>
      <c r="K46" s="52"/>
      <c r="L46" s="52"/>
      <c r="M46" s="51"/>
      <c r="N46" s="91"/>
    </row>
    <row r="47" spans="1:14" ht="13.5" customHeight="1" x14ac:dyDescent="0.2">
      <c r="A47" s="24"/>
      <c r="B47" s="111"/>
      <c r="C47" s="53"/>
      <c r="D47" s="53"/>
      <c r="E47" s="102"/>
      <c r="F47" s="53"/>
      <c r="G47" s="53"/>
      <c r="H47" s="54"/>
      <c r="I47" s="53"/>
      <c r="J47" s="53"/>
      <c r="K47" s="53"/>
      <c r="L47" s="53"/>
      <c r="M47" s="43"/>
      <c r="N47" s="91"/>
    </row>
    <row r="48" spans="1:14" ht="18" x14ac:dyDescent="0.2">
      <c r="A48" s="24"/>
      <c r="B48" s="111"/>
      <c r="C48" s="53"/>
      <c r="D48" s="53"/>
      <c r="E48" s="102"/>
      <c r="F48" s="53"/>
      <c r="G48" s="53"/>
      <c r="H48" s="54"/>
      <c r="I48" s="53"/>
      <c r="J48" s="53"/>
      <c r="K48" s="53"/>
      <c r="L48" s="53"/>
      <c r="M48" s="43"/>
      <c r="N48" s="91"/>
    </row>
    <row r="49" spans="1:14" ht="18" x14ac:dyDescent="0.2">
      <c r="A49" s="24"/>
      <c r="B49" s="111"/>
      <c r="C49" s="55"/>
      <c r="D49" s="45"/>
      <c r="E49" s="103"/>
      <c r="F49" s="46"/>
      <c r="G49" s="46"/>
      <c r="H49" s="47"/>
      <c r="I49" s="55"/>
      <c r="J49" s="55"/>
      <c r="K49" s="55"/>
      <c r="L49" s="55"/>
      <c r="M49" s="48"/>
      <c r="N49" s="91"/>
    </row>
    <row r="50" spans="1:14" ht="18" x14ac:dyDescent="0.2">
      <c r="A50" s="24"/>
      <c r="B50" s="111"/>
      <c r="C50" s="52"/>
      <c r="D50" s="49"/>
      <c r="E50" s="101"/>
      <c r="F50" s="50"/>
      <c r="G50" s="50"/>
      <c r="H50" s="39"/>
      <c r="I50" s="52"/>
      <c r="J50" s="52"/>
      <c r="K50" s="52"/>
      <c r="L50" s="52"/>
      <c r="M50" s="51"/>
      <c r="N50" s="91"/>
    </row>
    <row r="51" spans="1:14" ht="13.5" customHeight="1" x14ac:dyDescent="0.2">
      <c r="A51" s="24"/>
      <c r="B51" s="111"/>
      <c r="C51" s="53"/>
      <c r="D51" s="53"/>
      <c r="E51" s="102"/>
      <c r="F51" s="53"/>
      <c r="G51" s="53"/>
      <c r="H51" s="54"/>
      <c r="I51" s="53"/>
      <c r="J51" s="53"/>
      <c r="K51" s="53"/>
      <c r="L51" s="53"/>
      <c r="M51" s="43"/>
      <c r="N51" s="91"/>
    </row>
    <row r="52" spans="1:14" ht="18" x14ac:dyDescent="0.2">
      <c r="A52" s="24"/>
      <c r="B52" s="111"/>
      <c r="C52" s="53"/>
      <c r="D52" s="53"/>
      <c r="E52" s="102"/>
      <c r="F52" s="53"/>
      <c r="G52" s="53"/>
      <c r="H52" s="54"/>
      <c r="I52" s="53"/>
      <c r="J52" s="53"/>
      <c r="K52" s="53"/>
      <c r="L52" s="53"/>
      <c r="M52" s="43"/>
      <c r="N52" s="91"/>
    </row>
    <row r="53" spans="1:14" ht="18" x14ac:dyDescent="0.2">
      <c r="A53" s="24"/>
      <c r="B53" s="111"/>
      <c r="C53" s="55"/>
      <c r="D53" s="45"/>
      <c r="E53" s="103"/>
      <c r="F53" s="46"/>
      <c r="G53" s="46"/>
      <c r="H53" s="47"/>
      <c r="I53" s="55"/>
      <c r="J53" s="55"/>
      <c r="K53" s="55"/>
      <c r="L53" s="55"/>
      <c r="M53" s="48"/>
      <c r="N53" s="91"/>
    </row>
    <row r="54" spans="1:14" ht="18" x14ac:dyDescent="0.2">
      <c r="A54" s="24"/>
      <c r="B54" s="111"/>
      <c r="C54" s="52"/>
      <c r="D54" s="49"/>
      <c r="E54" s="101"/>
      <c r="F54" s="50"/>
      <c r="G54" s="50"/>
      <c r="H54" s="39"/>
      <c r="I54" s="52"/>
      <c r="J54" s="52"/>
      <c r="K54" s="52"/>
      <c r="L54" s="52"/>
      <c r="M54" s="51"/>
      <c r="N54" s="91"/>
    </row>
    <row r="55" spans="1:14" ht="13.5" customHeight="1" x14ac:dyDescent="0.2">
      <c r="A55" s="24"/>
      <c r="B55" s="111"/>
      <c r="C55" s="53"/>
      <c r="D55" s="53"/>
      <c r="E55" s="102"/>
      <c r="F55" s="53"/>
      <c r="G55" s="53"/>
      <c r="H55" s="54"/>
      <c r="I55" s="53"/>
      <c r="J55" s="53"/>
      <c r="K55" s="53"/>
      <c r="L55" s="53"/>
      <c r="M55" s="43"/>
      <c r="N55" s="91"/>
    </row>
    <row r="56" spans="1:14" ht="18" x14ac:dyDescent="0.2">
      <c r="A56" s="24"/>
      <c r="B56" s="111"/>
      <c r="C56" s="53"/>
      <c r="D56" s="53"/>
      <c r="E56" s="102"/>
      <c r="F56" s="53"/>
      <c r="G56" s="53"/>
      <c r="H56" s="54"/>
      <c r="I56" s="53"/>
      <c r="J56" s="53"/>
      <c r="K56" s="53"/>
      <c r="L56" s="53"/>
      <c r="M56" s="43"/>
      <c r="N56" s="91"/>
    </row>
    <row r="57" spans="1:14" ht="18" x14ac:dyDescent="0.2">
      <c r="A57" s="24"/>
      <c r="B57" s="111"/>
      <c r="C57" s="55"/>
      <c r="D57" s="45"/>
      <c r="E57" s="103"/>
      <c r="F57" s="46"/>
      <c r="G57" s="46"/>
      <c r="H57" s="47"/>
      <c r="I57" s="55"/>
      <c r="J57" s="55"/>
      <c r="K57" s="55"/>
      <c r="L57" s="55"/>
      <c r="M57" s="48"/>
      <c r="N57" s="91"/>
    </row>
    <row r="58" spans="1:14" ht="18" x14ac:dyDescent="0.2">
      <c r="A58" s="24"/>
      <c r="B58" s="111"/>
      <c r="C58" s="52"/>
      <c r="D58" s="49"/>
      <c r="E58" s="101"/>
      <c r="F58" s="50"/>
      <c r="G58" s="50"/>
      <c r="H58" s="39"/>
      <c r="I58" s="52"/>
      <c r="J58" s="52"/>
      <c r="K58" s="52"/>
      <c r="L58" s="52"/>
      <c r="M58" s="51"/>
      <c r="N58" s="91"/>
    </row>
    <row r="59" spans="1:14" ht="18" x14ac:dyDescent="0.2">
      <c r="A59" s="24"/>
      <c r="B59" s="111"/>
      <c r="C59" s="53"/>
      <c r="D59" s="53"/>
      <c r="E59" s="102"/>
      <c r="F59" s="53"/>
      <c r="G59" s="53"/>
      <c r="H59" s="54"/>
      <c r="I59" s="53"/>
      <c r="J59" s="53"/>
      <c r="K59" s="53"/>
      <c r="L59" s="53"/>
      <c r="M59" s="43"/>
      <c r="N59" s="91"/>
    </row>
    <row r="60" spans="1:14" ht="18" x14ac:dyDescent="0.2">
      <c r="A60" s="24"/>
      <c r="B60" s="111"/>
      <c r="C60" s="53"/>
      <c r="D60" s="53"/>
      <c r="E60" s="102"/>
      <c r="F60" s="53"/>
      <c r="G60" s="53"/>
      <c r="H60" s="54"/>
      <c r="I60" s="53"/>
      <c r="J60" s="53"/>
      <c r="K60" s="53"/>
      <c r="L60" s="53"/>
      <c r="M60" s="43"/>
      <c r="N60" s="91"/>
    </row>
    <row r="61" spans="1:14" ht="18" x14ac:dyDescent="0.2">
      <c r="A61" s="24"/>
      <c r="B61" s="111"/>
      <c r="C61" s="55"/>
      <c r="D61" s="45"/>
      <c r="E61" s="103"/>
      <c r="F61" s="46"/>
      <c r="G61" s="46"/>
      <c r="H61" s="47"/>
      <c r="I61" s="55"/>
      <c r="J61" s="55"/>
      <c r="K61" s="55"/>
      <c r="L61" s="55"/>
      <c r="M61" s="48"/>
      <c r="N61" s="91"/>
    </row>
    <row r="62" spans="1:14" ht="18" x14ac:dyDescent="0.2">
      <c r="A62" s="24"/>
      <c r="B62" s="111"/>
      <c r="C62" s="52"/>
      <c r="D62" s="49"/>
      <c r="E62" s="101"/>
      <c r="F62" s="50"/>
      <c r="G62" s="50"/>
      <c r="H62" s="39"/>
      <c r="I62" s="52"/>
      <c r="J62" s="52"/>
      <c r="K62" s="52"/>
      <c r="L62" s="52"/>
      <c r="M62" s="51"/>
      <c r="N62" s="91"/>
    </row>
    <row r="63" spans="1:14" ht="18" x14ac:dyDescent="0.2">
      <c r="A63" s="24"/>
      <c r="B63" s="111"/>
      <c r="C63" s="53"/>
      <c r="D63" s="53"/>
      <c r="E63" s="102"/>
      <c r="F63" s="53"/>
      <c r="G63" s="53"/>
      <c r="H63" s="54"/>
      <c r="I63" s="53"/>
      <c r="J63" s="53"/>
      <c r="K63" s="53"/>
      <c r="L63" s="53"/>
      <c r="M63" s="43"/>
      <c r="N63" s="91"/>
    </row>
    <row r="64" spans="1:14" ht="18" x14ac:dyDescent="0.2">
      <c r="A64" s="24"/>
      <c r="B64" s="111"/>
      <c r="C64" s="53"/>
      <c r="D64" s="53"/>
      <c r="E64" s="102"/>
      <c r="F64" s="53"/>
      <c r="G64" s="53"/>
      <c r="H64" s="54"/>
      <c r="I64" s="53"/>
      <c r="J64" s="53"/>
      <c r="K64" s="53"/>
      <c r="L64" s="53"/>
      <c r="M64" s="43"/>
      <c r="N64" s="91"/>
    </row>
    <row r="65" spans="1:14" ht="18" x14ac:dyDescent="0.2">
      <c r="A65" s="24"/>
      <c r="B65" s="111"/>
      <c r="C65" s="55"/>
      <c r="D65" s="45"/>
      <c r="E65" s="103"/>
      <c r="F65" s="46"/>
      <c r="G65" s="46"/>
      <c r="H65" s="47"/>
      <c r="I65" s="55"/>
      <c r="J65" s="55"/>
      <c r="K65" s="55"/>
      <c r="L65" s="55"/>
      <c r="M65" s="48"/>
      <c r="N65" s="91"/>
    </row>
    <row r="66" spans="1:14" ht="18" x14ac:dyDescent="0.2">
      <c r="A66" s="24"/>
      <c r="B66" s="111"/>
      <c r="C66" s="52"/>
      <c r="D66" s="49"/>
      <c r="E66" s="101"/>
      <c r="F66" s="50"/>
      <c r="G66" s="50"/>
      <c r="H66" s="39"/>
      <c r="I66" s="52"/>
      <c r="J66" s="52"/>
      <c r="K66" s="52"/>
      <c r="L66" s="52"/>
      <c r="M66" s="51"/>
      <c r="N66" s="91"/>
    </row>
    <row r="67" spans="1:14" ht="18" x14ac:dyDescent="0.2">
      <c r="A67" s="24"/>
      <c r="B67" s="111"/>
      <c r="C67" s="53"/>
      <c r="D67" s="53"/>
      <c r="E67" s="102"/>
      <c r="F67" s="53"/>
      <c r="G67" s="53"/>
      <c r="H67" s="54"/>
      <c r="I67" s="53"/>
      <c r="J67" s="53"/>
      <c r="K67" s="53"/>
      <c r="L67" s="53"/>
      <c r="M67" s="43"/>
      <c r="N67" s="91"/>
    </row>
    <row r="68" spans="1:14" ht="18" x14ac:dyDescent="0.2">
      <c r="A68" s="24"/>
      <c r="B68" s="111"/>
      <c r="C68" s="53"/>
      <c r="D68" s="53"/>
      <c r="E68" s="102"/>
      <c r="F68" s="53"/>
      <c r="G68" s="53"/>
      <c r="H68" s="54"/>
      <c r="I68" s="53"/>
      <c r="J68" s="53"/>
      <c r="K68" s="53"/>
      <c r="L68" s="53"/>
      <c r="M68" s="43"/>
      <c r="N68" s="91"/>
    </row>
    <row r="69" spans="1:14" ht="18" x14ac:dyDescent="0.2">
      <c r="A69" s="24"/>
      <c r="B69" s="111"/>
      <c r="C69" s="55"/>
      <c r="D69" s="45"/>
      <c r="E69" s="103"/>
      <c r="F69" s="46"/>
      <c r="G69" s="46"/>
      <c r="H69" s="47"/>
      <c r="I69" s="55"/>
      <c r="J69" s="55"/>
      <c r="K69" s="55"/>
      <c r="L69" s="55"/>
      <c r="M69" s="48"/>
      <c r="N69" s="91"/>
    </row>
    <row r="70" spans="1:14" ht="12" customHeight="1" x14ac:dyDescent="0.4">
      <c r="A70" s="24"/>
      <c r="B70" s="97" t="s">
        <v>5</v>
      </c>
      <c r="C70" s="97"/>
      <c r="D70" s="97"/>
      <c r="E70" s="97"/>
      <c r="F70" s="97"/>
      <c r="G70" s="97"/>
      <c r="H70" s="97"/>
      <c r="I70" s="97"/>
      <c r="J70" s="97"/>
      <c r="K70" s="97"/>
      <c r="L70" s="107">
        <f>データベース!P2</f>
        <v>0</v>
      </c>
      <c r="M70" s="98" t="s">
        <v>4</v>
      </c>
      <c r="N70" s="91"/>
    </row>
    <row r="71" spans="1:14" ht="12" customHeight="1" x14ac:dyDescent="0.4">
      <c r="A71" s="24"/>
      <c r="B71" s="97"/>
      <c r="C71" s="97"/>
      <c r="D71" s="97"/>
      <c r="E71" s="97"/>
      <c r="F71" s="97"/>
      <c r="G71" s="97"/>
      <c r="H71" s="97"/>
      <c r="I71" s="97"/>
      <c r="J71" s="97"/>
      <c r="K71" s="97"/>
      <c r="L71" s="108"/>
      <c r="M71" s="99"/>
      <c r="N71" s="91"/>
    </row>
    <row r="72" spans="1:14" ht="12" customHeight="1" x14ac:dyDescent="0.4">
      <c r="A72" s="24"/>
      <c r="B72" s="97"/>
      <c r="C72" s="97"/>
      <c r="D72" s="97"/>
      <c r="E72" s="97"/>
      <c r="F72" s="97"/>
      <c r="G72" s="97"/>
      <c r="H72" s="97"/>
      <c r="I72" s="97"/>
      <c r="J72" s="97"/>
      <c r="K72" s="97"/>
      <c r="L72" s="109"/>
      <c r="M72" s="100"/>
      <c r="N72" s="91"/>
    </row>
    <row r="73" spans="1:14" ht="18" x14ac:dyDescent="0.2">
      <c r="A73" s="24"/>
      <c r="B73" s="56"/>
      <c r="C73" s="57" t="s">
        <v>3</v>
      </c>
      <c r="D73" s="57" t="s">
        <v>2</v>
      </c>
      <c r="E73" s="58"/>
      <c r="F73" s="57"/>
      <c r="G73" s="57"/>
      <c r="H73" s="59"/>
      <c r="I73" s="57"/>
      <c r="J73" s="57"/>
      <c r="K73" s="60"/>
      <c r="L73" s="60"/>
      <c r="M73" s="60"/>
      <c r="N73" s="91"/>
    </row>
    <row r="74" spans="1:14" ht="18" x14ac:dyDescent="0.4">
      <c r="A74" s="24"/>
      <c r="B74" s="56"/>
      <c r="C74" s="58"/>
      <c r="D74" s="58" t="s">
        <v>1</v>
      </c>
      <c r="E74" s="61"/>
      <c r="F74" s="61"/>
      <c r="G74" s="61"/>
      <c r="H74" s="62"/>
      <c r="I74" s="61"/>
      <c r="J74" s="61"/>
      <c r="K74" s="30"/>
      <c r="L74" s="30"/>
      <c r="M74" s="30"/>
      <c r="N74" s="91"/>
    </row>
    <row r="75" spans="1:14" ht="18" x14ac:dyDescent="0.4">
      <c r="A75" s="24"/>
      <c r="B75" s="56"/>
      <c r="C75" s="61"/>
      <c r="D75" s="58" t="s">
        <v>0</v>
      </c>
      <c r="E75" s="61"/>
      <c r="F75" s="61"/>
      <c r="G75" s="61"/>
      <c r="H75" s="62"/>
      <c r="I75" s="61"/>
      <c r="J75" s="61"/>
      <c r="K75" s="30"/>
      <c r="L75" s="30"/>
      <c r="M75" s="30"/>
      <c r="N75" s="91"/>
    </row>
    <row r="76" spans="1:14" ht="18" x14ac:dyDescent="0.4">
      <c r="A76" s="24"/>
      <c r="B76" s="56"/>
      <c r="C76" s="30"/>
      <c r="D76" s="58" t="s">
        <v>61</v>
      </c>
      <c r="E76" s="61"/>
      <c r="F76" s="61"/>
      <c r="G76" s="30"/>
      <c r="H76" s="31"/>
      <c r="I76" s="30"/>
      <c r="J76" s="30"/>
      <c r="K76" s="30"/>
      <c r="L76" s="30"/>
      <c r="M76" s="30"/>
      <c r="N76" s="91"/>
    </row>
    <row r="77" spans="1:14" x14ac:dyDescent="0.4">
      <c r="A77" s="24"/>
      <c r="B77" s="56"/>
      <c r="C77" s="30"/>
      <c r="D77" s="30"/>
      <c r="E77" s="30"/>
      <c r="F77" s="30"/>
      <c r="G77" s="30"/>
      <c r="H77" s="31"/>
      <c r="I77" s="30"/>
      <c r="J77" s="30"/>
      <c r="K77" s="30"/>
      <c r="L77" s="30"/>
      <c r="M77" s="30"/>
      <c r="N77" s="91"/>
    </row>
    <row r="78" spans="1:14" x14ac:dyDescent="0.4">
      <c r="A78" s="24"/>
      <c r="B78" s="56"/>
      <c r="C78" s="30"/>
      <c r="D78" s="30"/>
      <c r="E78" s="30"/>
      <c r="F78" s="30"/>
      <c r="G78" s="30"/>
      <c r="H78" s="31"/>
      <c r="I78" s="30"/>
      <c r="J78" s="30"/>
      <c r="K78" s="30"/>
      <c r="L78" s="30"/>
      <c r="M78" s="30"/>
      <c r="N78" s="91"/>
    </row>
  </sheetData>
  <sheetProtection password="E902" sheet="1" formatCells="0" formatColumns="0" formatRows="0" insertColumns="0" insertRows="0" insertHyperlinks="0" deleteColumns="0" deleteRows="0" selectLockedCells="1" sort="0" autoFilter="0" pivotTables="0"/>
  <mergeCells count="30">
    <mergeCell ref="E22:E25"/>
    <mergeCell ref="L70:L72"/>
    <mergeCell ref="B4:B69"/>
    <mergeCell ref="F4:F5"/>
    <mergeCell ref="G4:G5"/>
    <mergeCell ref="H4:H5"/>
    <mergeCell ref="E30:E33"/>
    <mergeCell ref="C4:C5"/>
    <mergeCell ref="D4:D5"/>
    <mergeCell ref="E4:E5"/>
    <mergeCell ref="E18:E21"/>
    <mergeCell ref="E14:E17"/>
    <mergeCell ref="E6:E9"/>
    <mergeCell ref="E10:E13"/>
    <mergeCell ref="N1:N78"/>
    <mergeCell ref="I4:I5"/>
    <mergeCell ref="J4:L4"/>
    <mergeCell ref="B70:K72"/>
    <mergeCell ref="M70:M72"/>
    <mergeCell ref="E34:E37"/>
    <mergeCell ref="E66:E69"/>
    <mergeCell ref="E62:E65"/>
    <mergeCell ref="E58:E61"/>
    <mergeCell ref="E42:E45"/>
    <mergeCell ref="E38:E41"/>
    <mergeCell ref="E54:E57"/>
    <mergeCell ref="E50:E53"/>
    <mergeCell ref="E46:E49"/>
    <mergeCell ref="M4:M5"/>
    <mergeCell ref="E26:E29"/>
  </mergeCells>
  <phoneticPr fontId="3"/>
  <conditionalFormatting sqref="H6:H69">
    <cfRule type="cellIs" dxfId="17" priority="1" operator="notBetween">
      <formula>0</formula>
      <formula>300</formula>
    </cfRule>
  </conditionalFormatting>
  <printOptions horizontalCentered="1"/>
  <pageMargins left="0" right="0" top="0.59055118110236227" bottom="0.39370078740157483" header="0.51181102362204722" footer="0.51181102362204722"/>
  <pageSetup paperSize="9" scale="52" fitToHeight="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1"/>
  <sheetViews>
    <sheetView workbookViewId="0">
      <selection activeCell="G25" sqref="G25"/>
    </sheetView>
  </sheetViews>
  <sheetFormatPr defaultRowHeight="18.75" x14ac:dyDescent="0.4"/>
  <cols>
    <col min="1" max="1" width="3.5" customWidth="1"/>
    <col min="2" max="2" width="4.25" customWidth="1"/>
    <col min="3" max="3" width="12.25" customWidth="1"/>
    <col min="4" max="4" width="8.125" style="5" customWidth="1"/>
    <col min="5" max="7" width="11.875" style="5" customWidth="1"/>
    <col min="8" max="8" width="11.875" customWidth="1"/>
    <col min="9" max="11" width="8.125" customWidth="1"/>
    <col min="12" max="12" width="9.125" customWidth="1"/>
    <col min="13" max="13" width="10.125" customWidth="1"/>
    <col min="14" max="14" width="3.875" customWidth="1"/>
    <col min="15" max="15" width="15.125" customWidth="1"/>
    <col min="16" max="16" width="13.25" customWidth="1"/>
  </cols>
  <sheetData>
    <row r="2" spans="2:16" x14ac:dyDescent="0.4">
      <c r="B2" s="112" t="s">
        <v>37</v>
      </c>
      <c r="C2" s="112"/>
      <c r="D2" s="4">
        <v>4300</v>
      </c>
      <c r="E2" s="70">
        <v>4300</v>
      </c>
      <c r="F2" s="112" t="s">
        <v>41</v>
      </c>
      <c r="G2" s="112"/>
      <c r="H2" s="69">
        <v>40</v>
      </c>
      <c r="J2" s="112" t="s">
        <v>42</v>
      </c>
      <c r="K2" s="112"/>
      <c r="L2" s="113">
        <f>SUM(テーブル1[型式確認])</f>
        <v>0</v>
      </c>
      <c r="M2" s="113"/>
      <c r="O2" s="23" t="s">
        <v>43</v>
      </c>
      <c r="P2" s="65">
        <f>SUM(M5:M20)</f>
        <v>0</v>
      </c>
    </row>
    <row r="3" spans="2:16" x14ac:dyDescent="0.4">
      <c r="P3" s="10"/>
    </row>
    <row r="4" spans="2:16" ht="37.5" x14ac:dyDescent="0.4">
      <c r="B4" s="13" t="s">
        <v>28</v>
      </c>
      <c r="C4" s="14" t="s">
        <v>27</v>
      </c>
      <c r="D4" s="14" t="s">
        <v>34</v>
      </c>
      <c r="E4" s="14" t="s">
        <v>29</v>
      </c>
      <c r="F4" s="14" t="s">
        <v>30</v>
      </c>
      <c r="G4" s="14" t="s">
        <v>31</v>
      </c>
      <c r="H4" s="14" t="s">
        <v>32</v>
      </c>
      <c r="I4" s="15" t="s">
        <v>33</v>
      </c>
      <c r="J4" s="16" t="s">
        <v>40</v>
      </c>
      <c r="K4" s="22" t="s">
        <v>62</v>
      </c>
      <c r="L4" s="64" t="s">
        <v>39</v>
      </c>
      <c r="M4" s="64" t="s">
        <v>38</v>
      </c>
    </row>
    <row r="5" spans="2:16" x14ac:dyDescent="0.4">
      <c r="B5" s="11">
        <v>1</v>
      </c>
      <c r="C5" s="3" t="str">
        <f>IF(kata01="","",kata01)</f>
        <v/>
      </c>
      <c r="D5" s="4">
        <f>SUM('認定申請書（その２の別紙）'!H6:H9)</f>
        <v>0</v>
      </c>
      <c r="E5" s="6">
        <f>'認定申請書（その２の別紙）'!H6</f>
        <v>0</v>
      </c>
      <c r="F5" s="6">
        <f>'認定申請書（その２の別紙）'!H7</f>
        <v>0</v>
      </c>
      <c r="G5" s="6">
        <f>'認定申請書（その２の別紙）'!H8</f>
        <v>0</v>
      </c>
      <c r="H5" s="6">
        <f>'認定申請書（その２の別紙）'!H9</f>
        <v>0</v>
      </c>
      <c r="I5" s="6">
        <f>IF(テーブル1[[#This Row],[型 式 名]]="",0,SUM(E5:H5))</f>
        <v>0</v>
      </c>
      <c r="J5" s="12" t="str">
        <f>IF(テーブル1[[#This Row],[シート
合計]]=0,"0",IF(テーブル1[[#This Row],[シート
合計]]&gt;0,テーブル1[[#This Row],[シート
合計]]*$H$2))</f>
        <v>0</v>
      </c>
      <c r="K5" s="21">
        <f>IF(テーブル1[[#This Row],[型 式 名]]="", 0, IF(COUNTIF($C$5:$C5, テーブル1[[#This Row],[型 式 名]])=1, 1, 0))</f>
        <v>0</v>
      </c>
      <c r="L5" s="66" t="str">
        <f>IF(テーブル1[[#This Row],[型 式 名]]="","0",IF(テーブル1[[#This Row],[型式確認]]&gt;1,"重複",テーブル1[[#This Row],[型式確認]]*$E$2))</f>
        <v>0</v>
      </c>
      <c r="M5" s="66">
        <f>テーブル1[[#This Row],[台数
代金]]+L5</f>
        <v>0</v>
      </c>
    </row>
    <row r="6" spans="2:16" x14ac:dyDescent="0.4">
      <c r="B6" s="11">
        <v>2</v>
      </c>
      <c r="C6" s="3" t="str">
        <f>IF(kata02="","",kata02)</f>
        <v/>
      </c>
      <c r="D6" s="4">
        <f>SUM('認定申請書（その２の別紙）'!H10:H13)</f>
        <v>0</v>
      </c>
      <c r="E6" s="6">
        <f>'認定申請書（その２の別紙）'!H10</f>
        <v>0</v>
      </c>
      <c r="F6" s="6">
        <f>'認定申請書（その２の別紙）'!H11</f>
        <v>0</v>
      </c>
      <c r="G6" s="6">
        <f>'認定申請書（その２の別紙）'!H12</f>
        <v>0</v>
      </c>
      <c r="H6" s="6">
        <f>'認定申請書（その２の別紙）'!H13</f>
        <v>0</v>
      </c>
      <c r="I6" s="6">
        <f>IF(テーブル1[[#This Row],[型 式 名]]="",0,SUM(E6:H6))</f>
        <v>0</v>
      </c>
      <c r="J6" s="12" t="str">
        <f>IF(テーブル1[[#This Row],[シート
合計]]=0,"0",IF(テーブル1[[#This Row],[シート
合計]]&gt;0,テーブル1[[#This Row],[シート
合計]]*$H$2))</f>
        <v>0</v>
      </c>
      <c r="K6" s="21">
        <f>IF(テーブル1[[#This Row],[型 式 名]]="", 0, IF(COUNTIF($C$5:$C6, テーブル1[[#This Row],[型 式 名]])=1, 1, 0))</f>
        <v>0</v>
      </c>
      <c r="L6" s="66" t="str">
        <f>IF(テーブル1[[#This Row],[型 式 名]]="","0",IF(テーブル1[[#This Row],[型式確認]]&gt;1,"重複",テーブル1[[#This Row],[型式確認]]*$E$2))</f>
        <v>0</v>
      </c>
      <c r="M6" s="66">
        <f>テーブル1[[#This Row],[台数
代金]]+L6</f>
        <v>0</v>
      </c>
    </row>
    <row r="7" spans="2:16" x14ac:dyDescent="0.4">
      <c r="B7" s="11">
        <v>3</v>
      </c>
      <c r="C7" s="3" t="str">
        <f>IF(kata03="","",kata03)</f>
        <v/>
      </c>
      <c r="D7" s="4">
        <f>SUM('認定申請書（その２の別紙）'!H14:H17)</f>
        <v>0</v>
      </c>
      <c r="E7" s="6">
        <f>'認定申請書（その２の別紙）'!H14</f>
        <v>0</v>
      </c>
      <c r="F7" s="6">
        <f>'認定申請書（その２の別紙）'!H15</f>
        <v>0</v>
      </c>
      <c r="G7" s="6">
        <f>'認定申請書（その２の別紙）'!H16</f>
        <v>0</v>
      </c>
      <c r="H7" s="6">
        <f>'認定申請書（その２の別紙）'!H17</f>
        <v>0</v>
      </c>
      <c r="I7" s="6">
        <f>IF(テーブル1[[#This Row],[型 式 名]]="",0,SUM(E7:H7))</f>
        <v>0</v>
      </c>
      <c r="J7" s="12" t="str">
        <f>IF(テーブル1[[#This Row],[シート
合計]]=0,"0",IF(テーブル1[[#This Row],[シート
合計]]&gt;0,テーブル1[[#This Row],[シート
合計]]*$H$2))</f>
        <v>0</v>
      </c>
      <c r="K7" s="21">
        <f>IF(テーブル1[[#This Row],[型 式 名]]="", 0, IF(COUNTIF($C$5:$C7, テーブル1[[#This Row],[型 式 名]])=1, 1, 0))</f>
        <v>0</v>
      </c>
      <c r="L7" s="66" t="str">
        <f>IF(テーブル1[[#This Row],[型 式 名]]="","0",IF(テーブル1[[#This Row],[型式確認]]&gt;1,"重複",テーブル1[[#This Row],[型式確認]]*$E$2))</f>
        <v>0</v>
      </c>
      <c r="M7" s="66">
        <f>テーブル1[[#This Row],[台数
代金]]+L7</f>
        <v>0</v>
      </c>
    </row>
    <row r="8" spans="2:16" x14ac:dyDescent="0.4">
      <c r="B8" s="11">
        <v>4</v>
      </c>
      <c r="C8" s="3" t="str">
        <f>IF(kata04="","",kata04)</f>
        <v/>
      </c>
      <c r="D8" s="4">
        <f>SUM('認定申請書（その２の別紙）'!H18:H21)</f>
        <v>0</v>
      </c>
      <c r="E8" s="6">
        <f>'認定申請書（その２の別紙）'!H18</f>
        <v>0</v>
      </c>
      <c r="F8" s="6">
        <f>'認定申請書（その２の別紙）'!H19</f>
        <v>0</v>
      </c>
      <c r="G8" s="6">
        <f>'認定申請書（その２の別紙）'!H20</f>
        <v>0</v>
      </c>
      <c r="H8" s="6">
        <f>'認定申請書（その２の別紙）'!H21</f>
        <v>0</v>
      </c>
      <c r="I8" s="6">
        <f>IF(テーブル1[[#This Row],[型 式 名]]="",0,SUM(E8:H8))</f>
        <v>0</v>
      </c>
      <c r="J8" s="12" t="str">
        <f>IF(テーブル1[[#This Row],[シート
合計]]=0,"0",IF(テーブル1[[#This Row],[シート
合計]]&gt;0,テーブル1[[#This Row],[シート
合計]]*$H$2))</f>
        <v>0</v>
      </c>
      <c r="K8" s="21">
        <f>IF(テーブル1[[#This Row],[型 式 名]]="", 0, IF(COUNTIF($C$5:$C8, テーブル1[[#This Row],[型 式 名]])=1, 1, 0))</f>
        <v>0</v>
      </c>
      <c r="L8" s="66" t="str">
        <f>IF(テーブル1[[#This Row],[型 式 名]]="","0",IF(テーブル1[[#This Row],[型式確認]]&gt;1,"重複",テーブル1[[#This Row],[型式確認]]*$E$2))</f>
        <v>0</v>
      </c>
      <c r="M8" s="66">
        <f>テーブル1[[#This Row],[台数
代金]]+L8</f>
        <v>0</v>
      </c>
    </row>
    <row r="9" spans="2:16" x14ac:dyDescent="0.4">
      <c r="B9" s="11">
        <v>5</v>
      </c>
      <c r="C9" s="3" t="str">
        <f>IF(kata05="","",kata05)</f>
        <v/>
      </c>
      <c r="D9" s="4">
        <f>SUM('認定申請書（その２の別紙）'!H22:H25)</f>
        <v>0</v>
      </c>
      <c r="E9" s="6">
        <f>'認定申請書（その２の別紙）'!H22</f>
        <v>0</v>
      </c>
      <c r="F9" s="6">
        <f>'認定申請書（その２の別紙）'!H23</f>
        <v>0</v>
      </c>
      <c r="G9" s="6">
        <f>'認定申請書（その２の別紙）'!H24</f>
        <v>0</v>
      </c>
      <c r="H9" s="6">
        <f>'認定申請書（その２の別紙）'!H25</f>
        <v>0</v>
      </c>
      <c r="I9" s="6">
        <f>IF(テーブル1[[#This Row],[型 式 名]]="",0,SUM(E9:H9))</f>
        <v>0</v>
      </c>
      <c r="J9" s="12" t="str">
        <f>IF(テーブル1[[#This Row],[シート
合計]]=0,"0",IF(テーブル1[[#This Row],[シート
合計]]&gt;0,テーブル1[[#This Row],[シート
合計]]*$H$2))</f>
        <v>0</v>
      </c>
      <c r="K9" s="21">
        <f>IF(テーブル1[[#This Row],[型 式 名]]="", 0, IF(COUNTIF($C$5:$C9, テーブル1[[#This Row],[型 式 名]])=1, 1, 0))</f>
        <v>0</v>
      </c>
      <c r="L9" s="66" t="str">
        <f>IF(テーブル1[[#This Row],[型 式 名]]="","0",IF(テーブル1[[#This Row],[型式確認]]&gt;1,"重複",テーブル1[[#This Row],[型式確認]]*$E$2))</f>
        <v>0</v>
      </c>
      <c r="M9" s="66">
        <f>テーブル1[[#This Row],[台数
代金]]+L9</f>
        <v>0</v>
      </c>
    </row>
    <row r="10" spans="2:16" x14ac:dyDescent="0.4">
      <c r="B10" s="11">
        <v>6</v>
      </c>
      <c r="C10" s="3" t="str">
        <f>IF(kata06="","",kata06)</f>
        <v/>
      </c>
      <c r="D10" s="4">
        <f>SUM('認定申請書（その２の別紙）'!H26:H29)</f>
        <v>0</v>
      </c>
      <c r="E10" s="6">
        <f>'認定申請書（その２の別紙）'!H26</f>
        <v>0</v>
      </c>
      <c r="F10" s="6">
        <f>'認定申請書（その２の別紙）'!H27</f>
        <v>0</v>
      </c>
      <c r="G10" s="6">
        <f>'認定申請書（その２の別紙）'!H28</f>
        <v>0</v>
      </c>
      <c r="H10" s="6">
        <f>'認定申請書（その２の別紙）'!H29</f>
        <v>0</v>
      </c>
      <c r="I10" s="6">
        <f>IF(テーブル1[[#This Row],[型 式 名]]="",0,SUM(E10:H10))</f>
        <v>0</v>
      </c>
      <c r="J10" s="12" t="str">
        <f>IF(テーブル1[[#This Row],[シート
合計]]=0,"0",IF(テーブル1[[#This Row],[シート
合計]]&gt;0,テーブル1[[#This Row],[シート
合計]]*$H$2))</f>
        <v>0</v>
      </c>
      <c r="K10" s="21">
        <f>IF(テーブル1[[#This Row],[型 式 名]]="", 0, IF(COUNTIF($C$5:$C10, テーブル1[[#This Row],[型 式 名]])=1, 1, 0))</f>
        <v>0</v>
      </c>
      <c r="L10" s="66" t="str">
        <f>IF(テーブル1[[#This Row],[型 式 名]]="","0",IF(テーブル1[[#This Row],[型式確認]]&gt;1,"重複",テーブル1[[#This Row],[型式確認]]*$E$2))</f>
        <v>0</v>
      </c>
      <c r="M10" s="66">
        <f>テーブル1[[#This Row],[台数
代金]]+L10</f>
        <v>0</v>
      </c>
    </row>
    <row r="11" spans="2:16" x14ac:dyDescent="0.4">
      <c r="B11" s="11">
        <v>7</v>
      </c>
      <c r="C11" s="3" t="str">
        <f>IF(kata07="","",kata07)</f>
        <v/>
      </c>
      <c r="D11" s="4">
        <f>SUM('認定申請書（その２の別紙）'!H30:H33)</f>
        <v>0</v>
      </c>
      <c r="E11" s="6">
        <f>'認定申請書（その２の別紙）'!H30</f>
        <v>0</v>
      </c>
      <c r="F11" s="6">
        <f>'認定申請書（その２の別紙）'!H31</f>
        <v>0</v>
      </c>
      <c r="G11" s="6">
        <f>'認定申請書（その２の別紙）'!H32</f>
        <v>0</v>
      </c>
      <c r="H11" s="6">
        <f>'認定申請書（その２の別紙）'!H33</f>
        <v>0</v>
      </c>
      <c r="I11" s="6">
        <f>IF(テーブル1[[#This Row],[型 式 名]]="",0,SUM(E11:H11))</f>
        <v>0</v>
      </c>
      <c r="J11" s="12" t="str">
        <f>IF(テーブル1[[#This Row],[シート
合計]]=0,"0",IF(テーブル1[[#This Row],[シート
合計]]&gt;0,テーブル1[[#This Row],[シート
合計]]*$H$2))</f>
        <v>0</v>
      </c>
      <c r="K11" s="21">
        <f>IF(テーブル1[[#This Row],[型 式 名]]="", 0, IF(COUNTIF($C$5:$C11, テーブル1[[#This Row],[型 式 名]])=1, 1, 0))</f>
        <v>0</v>
      </c>
      <c r="L11" s="66" t="str">
        <f>IF(テーブル1[[#This Row],[型 式 名]]="","0",IF(テーブル1[[#This Row],[型式確認]]&gt;1,"重複",テーブル1[[#This Row],[型式確認]]*$E$2))</f>
        <v>0</v>
      </c>
      <c r="M11" s="66">
        <f>テーブル1[[#This Row],[台数
代金]]+L11</f>
        <v>0</v>
      </c>
      <c r="O11" s="68"/>
      <c r="P11" s="68"/>
    </row>
    <row r="12" spans="2:16" x14ac:dyDescent="0.4">
      <c r="B12" s="11">
        <v>8</v>
      </c>
      <c r="C12" s="3" t="str">
        <f>IF(kata08="","",kata08)</f>
        <v/>
      </c>
      <c r="D12" s="4">
        <f>SUM('認定申請書（その２の別紙）'!H34:H37)</f>
        <v>0</v>
      </c>
      <c r="E12" s="6">
        <f>'認定申請書（その２の別紙）'!H34</f>
        <v>0</v>
      </c>
      <c r="F12" s="6">
        <f>'認定申請書（その２の別紙）'!H35</f>
        <v>0</v>
      </c>
      <c r="G12" s="6">
        <f>'認定申請書（その２の別紙）'!H36</f>
        <v>0</v>
      </c>
      <c r="H12" s="6">
        <f>'認定申請書（その２の別紙）'!H37</f>
        <v>0</v>
      </c>
      <c r="I12" s="6">
        <f>IF(テーブル1[[#This Row],[型 式 名]]="",0,SUM(E12:H12))</f>
        <v>0</v>
      </c>
      <c r="J12" s="12" t="str">
        <f>IF(テーブル1[[#This Row],[シート
合計]]=0,"0",IF(テーブル1[[#This Row],[シート
合計]]&gt;0,テーブル1[[#This Row],[シート
合計]]*$H$2))</f>
        <v>0</v>
      </c>
      <c r="K12" s="21">
        <f>IF(テーブル1[[#This Row],[型 式 名]]="", 0, IF(COUNTIF($C$5:$C12, テーブル1[[#This Row],[型 式 名]])=1, 1, 0))</f>
        <v>0</v>
      </c>
      <c r="L12" s="66" t="str">
        <f>IF(テーブル1[[#This Row],[型 式 名]]="","0",IF(テーブル1[[#This Row],[型式確認]]&gt;1,"重複",テーブル1[[#This Row],[型式確認]]*$E$2))</f>
        <v>0</v>
      </c>
      <c r="M12" s="66">
        <f>テーブル1[[#This Row],[台数
代金]]+L12</f>
        <v>0</v>
      </c>
      <c r="O12" s="68"/>
      <c r="P12" s="68"/>
    </row>
    <row r="13" spans="2:16" x14ac:dyDescent="0.4">
      <c r="B13" s="11">
        <v>9</v>
      </c>
      <c r="C13" s="3" t="str">
        <f>IF(kata09="","",kata09)</f>
        <v/>
      </c>
      <c r="D13" s="4">
        <f>SUM('認定申請書（その２の別紙）'!H38:H41)</f>
        <v>0</v>
      </c>
      <c r="E13" s="6">
        <f>'認定申請書（その２の別紙）'!H38</f>
        <v>0</v>
      </c>
      <c r="F13" s="6">
        <f>'認定申請書（その２の別紙）'!H39</f>
        <v>0</v>
      </c>
      <c r="G13" s="6">
        <f>'認定申請書（その２の別紙）'!H40</f>
        <v>0</v>
      </c>
      <c r="H13" s="6">
        <f>'認定申請書（その２の別紙）'!H41</f>
        <v>0</v>
      </c>
      <c r="I13" s="6">
        <f>IF(テーブル1[[#This Row],[型 式 名]]="",0,SUM(E13:H13))</f>
        <v>0</v>
      </c>
      <c r="J13" s="12" t="str">
        <f>IF(テーブル1[[#This Row],[シート
合計]]=0,"0",IF(テーブル1[[#This Row],[シート
合計]]&gt;0,テーブル1[[#This Row],[シート
合計]]*$H$2))</f>
        <v>0</v>
      </c>
      <c r="K13" s="21">
        <f>IF(テーブル1[[#This Row],[型 式 名]]="", 0, IF(COUNTIF($C$5:$C13, テーブル1[[#This Row],[型 式 名]])=1, 1, 0))</f>
        <v>0</v>
      </c>
      <c r="L13" s="66" t="str">
        <f>IF(テーブル1[[#This Row],[型 式 名]]="","0",IF(テーブル1[[#This Row],[型式確認]]&gt;1,"重複",テーブル1[[#This Row],[型式確認]]*$E$2))</f>
        <v>0</v>
      </c>
      <c r="M13" s="66">
        <f>テーブル1[[#This Row],[台数
代金]]+L13</f>
        <v>0</v>
      </c>
      <c r="O13" s="68"/>
      <c r="P13" s="68"/>
    </row>
    <row r="14" spans="2:16" x14ac:dyDescent="0.4">
      <c r="B14" s="11">
        <v>10</v>
      </c>
      <c r="C14" s="3" t="str">
        <f>IF(kata10="","",kata10)</f>
        <v/>
      </c>
      <c r="D14" s="4">
        <f>SUM('認定申請書（その２の別紙）'!H42:H45)</f>
        <v>0</v>
      </c>
      <c r="E14" s="6">
        <f>'認定申請書（その２の別紙）'!H42</f>
        <v>0</v>
      </c>
      <c r="F14" s="6">
        <f>'認定申請書（その２の別紙）'!H43</f>
        <v>0</v>
      </c>
      <c r="G14" s="6">
        <f>'認定申請書（その２の別紙）'!H44</f>
        <v>0</v>
      </c>
      <c r="H14" s="6">
        <f>'認定申請書（その２の別紙）'!H45</f>
        <v>0</v>
      </c>
      <c r="I14" s="6">
        <f>IF(テーブル1[[#This Row],[型 式 名]]="",0,SUM(E14:H14))</f>
        <v>0</v>
      </c>
      <c r="J14" s="12" t="str">
        <f>IF(テーブル1[[#This Row],[シート
合計]]=0,"0",IF(テーブル1[[#This Row],[シート
合計]]&gt;0,テーブル1[[#This Row],[シート
合計]]*$H$2))</f>
        <v>0</v>
      </c>
      <c r="K14" s="21">
        <f>IF(テーブル1[[#This Row],[型 式 名]]="", 0, IF(COUNTIF($C$5:$C14, テーブル1[[#This Row],[型 式 名]])=1, 1, 0))</f>
        <v>0</v>
      </c>
      <c r="L14" s="66" t="str">
        <f>IF(テーブル1[[#This Row],[型 式 名]]="","0",IF(テーブル1[[#This Row],[型式確認]]&gt;1,"重複",テーブル1[[#This Row],[型式確認]]*$E$2))</f>
        <v>0</v>
      </c>
      <c r="M14" s="66">
        <f>テーブル1[[#This Row],[台数
代金]]+L14</f>
        <v>0</v>
      </c>
      <c r="O14" s="68"/>
      <c r="P14" s="68"/>
    </row>
    <row r="15" spans="2:16" x14ac:dyDescent="0.4">
      <c r="B15" s="11">
        <v>11</v>
      </c>
      <c r="C15" s="3" t="str">
        <f>IF(kata11="","",kata11)</f>
        <v/>
      </c>
      <c r="D15" s="4">
        <f>SUM('認定申請書（その２の別紙）'!H46:H49)</f>
        <v>0</v>
      </c>
      <c r="E15" s="6">
        <f>'認定申請書（その２の別紙）'!H46</f>
        <v>0</v>
      </c>
      <c r="F15" s="6">
        <f>'認定申請書（その２の別紙）'!H47</f>
        <v>0</v>
      </c>
      <c r="G15" s="6">
        <f>'認定申請書（その２の別紙）'!H48</f>
        <v>0</v>
      </c>
      <c r="H15" s="6">
        <f>'認定申請書（その２の別紙）'!H49</f>
        <v>0</v>
      </c>
      <c r="I15" s="6">
        <f>IF(テーブル1[[#This Row],[型 式 名]]="",0,SUM(E15:H15))</f>
        <v>0</v>
      </c>
      <c r="J15" s="12" t="str">
        <f>IF(テーブル1[[#This Row],[シート
合計]]=0,"0",IF(テーブル1[[#This Row],[シート
合計]]&gt;0,テーブル1[[#This Row],[シート
合計]]*$H$2))</f>
        <v>0</v>
      </c>
      <c r="K15" s="21">
        <f>IF(テーブル1[[#This Row],[型 式 名]]="", 0, IF(COUNTIF($C$5:$C15, テーブル1[[#This Row],[型 式 名]])=1, 1, 0))</f>
        <v>0</v>
      </c>
      <c r="L15" s="66" t="str">
        <f>IF(テーブル1[[#This Row],[型 式 名]]="","0",IF(テーブル1[[#This Row],[型式確認]]&gt;1,"重複",テーブル1[[#This Row],[型式確認]]*$E$2))</f>
        <v>0</v>
      </c>
      <c r="M15" s="66">
        <f>テーブル1[[#This Row],[台数
代金]]+L15</f>
        <v>0</v>
      </c>
      <c r="O15" s="68"/>
      <c r="P15" s="68"/>
    </row>
    <row r="16" spans="2:16" x14ac:dyDescent="0.4">
      <c r="B16" s="11">
        <v>12</v>
      </c>
      <c r="C16" s="3" t="str">
        <f>IF(kata12="","",kata12)</f>
        <v/>
      </c>
      <c r="D16" s="4">
        <f>SUM('認定申請書（その２の別紙）'!H50:H53)</f>
        <v>0</v>
      </c>
      <c r="E16" s="6">
        <f>'認定申請書（その２の別紙）'!H50</f>
        <v>0</v>
      </c>
      <c r="F16" s="6">
        <f>'認定申請書（その２の別紙）'!H51</f>
        <v>0</v>
      </c>
      <c r="G16" s="6">
        <f>'認定申請書（その２の別紙）'!H52</f>
        <v>0</v>
      </c>
      <c r="H16" s="6">
        <f>'認定申請書（その２の別紙）'!H53</f>
        <v>0</v>
      </c>
      <c r="I16" s="6">
        <f>IF(テーブル1[[#This Row],[型 式 名]]="",0,SUM(E16:H16))</f>
        <v>0</v>
      </c>
      <c r="J16" s="12" t="str">
        <f>IF(テーブル1[[#This Row],[シート
合計]]=0,"0",IF(テーブル1[[#This Row],[シート
合計]]&gt;0,テーブル1[[#This Row],[シート
合計]]*$H$2))</f>
        <v>0</v>
      </c>
      <c r="K16" s="21">
        <f>IF(テーブル1[[#This Row],[型 式 名]]="", 0, IF(COUNTIF($C$5:$C16, テーブル1[[#This Row],[型 式 名]])=1, 1, 0))</f>
        <v>0</v>
      </c>
      <c r="L16" s="66" t="str">
        <f>IF(テーブル1[[#This Row],[型 式 名]]="","0",IF(テーブル1[[#This Row],[型式確認]]&gt;1,"重複",テーブル1[[#This Row],[型式確認]]*$E$2))</f>
        <v>0</v>
      </c>
      <c r="M16" s="66">
        <f>テーブル1[[#This Row],[台数
代金]]+L16</f>
        <v>0</v>
      </c>
      <c r="O16" s="68"/>
      <c r="P16" s="68"/>
    </row>
    <row r="17" spans="2:16" x14ac:dyDescent="0.4">
      <c r="B17" s="11">
        <v>13</v>
      </c>
      <c r="C17" s="3" t="str">
        <f>IF(kata13="","",kata13)</f>
        <v/>
      </c>
      <c r="D17" s="4">
        <f>SUM('認定申請書（その２の別紙）'!H54:H57)</f>
        <v>0</v>
      </c>
      <c r="E17" s="6">
        <f>'認定申請書（その２の別紙）'!H54</f>
        <v>0</v>
      </c>
      <c r="F17" s="6">
        <f>'認定申請書（その２の別紙）'!H55</f>
        <v>0</v>
      </c>
      <c r="G17" s="6">
        <f>'認定申請書（その２の別紙）'!H56</f>
        <v>0</v>
      </c>
      <c r="H17" s="6">
        <f>'認定申請書（その２の別紙）'!H57</f>
        <v>0</v>
      </c>
      <c r="I17" s="6">
        <f>IF(テーブル1[[#This Row],[型 式 名]]="",0,SUM(E17:H17))</f>
        <v>0</v>
      </c>
      <c r="J17" s="12" t="str">
        <f>IF(テーブル1[[#This Row],[シート
合計]]=0,"0",IF(テーブル1[[#This Row],[シート
合計]]&gt;0,テーブル1[[#This Row],[シート
合計]]*$H$2))</f>
        <v>0</v>
      </c>
      <c r="K17" s="21">
        <f>IF(テーブル1[[#This Row],[型 式 名]]="", 0, IF(COUNTIF($C$5:$C17, テーブル1[[#This Row],[型 式 名]])=1, 1, 0))</f>
        <v>0</v>
      </c>
      <c r="L17" s="66" t="str">
        <f>IF(テーブル1[[#This Row],[型 式 名]]="","0",IF(テーブル1[[#This Row],[型式確認]]&gt;1,"重複",テーブル1[[#This Row],[型式確認]]*$E$2))</f>
        <v>0</v>
      </c>
      <c r="M17" s="66">
        <f>テーブル1[[#This Row],[台数
代金]]+L17</f>
        <v>0</v>
      </c>
      <c r="O17" s="68"/>
      <c r="P17" s="68"/>
    </row>
    <row r="18" spans="2:16" x14ac:dyDescent="0.4">
      <c r="B18" s="11">
        <v>14</v>
      </c>
      <c r="C18" s="3" t="str">
        <f>IF(kata14="","",kata14)</f>
        <v/>
      </c>
      <c r="D18" s="4">
        <f>SUM('認定申請書（その２の別紙）'!H58:H61)</f>
        <v>0</v>
      </c>
      <c r="E18" s="6">
        <f>'認定申請書（その２の別紙）'!H58</f>
        <v>0</v>
      </c>
      <c r="F18" s="6">
        <f>'認定申請書（その２の別紙）'!H59</f>
        <v>0</v>
      </c>
      <c r="G18" s="6">
        <f>'認定申請書（その２の別紙）'!H60</f>
        <v>0</v>
      </c>
      <c r="H18" s="6">
        <f>'認定申請書（その２の別紙）'!H61</f>
        <v>0</v>
      </c>
      <c r="I18" s="6">
        <f>IF(テーブル1[[#This Row],[型 式 名]]="",0,SUM(E18:H18))</f>
        <v>0</v>
      </c>
      <c r="J18" s="12" t="str">
        <f>IF(テーブル1[[#This Row],[シート
合計]]=0,"0",IF(テーブル1[[#This Row],[シート
合計]]&gt;0,テーブル1[[#This Row],[シート
合計]]*$H$2))</f>
        <v>0</v>
      </c>
      <c r="K18" s="21">
        <f>IF(テーブル1[[#This Row],[型 式 名]]="", 0, IF(COUNTIF($C$5:$C18, テーブル1[[#This Row],[型 式 名]])=1, 1, 0))</f>
        <v>0</v>
      </c>
      <c r="L18" s="66" t="str">
        <f>IF(テーブル1[[#This Row],[型 式 名]]="","0",IF(テーブル1[[#This Row],[型式確認]]&gt;1,"重複",テーブル1[[#This Row],[型式確認]]*$E$2))</f>
        <v>0</v>
      </c>
      <c r="M18" s="66">
        <f>テーブル1[[#This Row],[台数
代金]]+L18</f>
        <v>0</v>
      </c>
      <c r="O18" s="68"/>
      <c r="P18" s="68"/>
    </row>
    <row r="19" spans="2:16" x14ac:dyDescent="0.4">
      <c r="B19" s="11">
        <v>15</v>
      </c>
      <c r="C19" s="3" t="str">
        <f>IF(kata15="","",kata15)</f>
        <v/>
      </c>
      <c r="D19" s="4">
        <f>SUM('認定申請書（その２の別紙）'!H62:H65)</f>
        <v>0</v>
      </c>
      <c r="E19" s="6">
        <f>'認定申請書（その２の別紙）'!H62</f>
        <v>0</v>
      </c>
      <c r="F19" s="6">
        <f>'認定申請書（その２の別紙）'!H63</f>
        <v>0</v>
      </c>
      <c r="G19" s="6">
        <f>'認定申請書（その２の別紙）'!H64</f>
        <v>0</v>
      </c>
      <c r="H19" s="6">
        <f>'認定申請書（その２の別紙）'!H65</f>
        <v>0</v>
      </c>
      <c r="I19" s="6">
        <f>IF(テーブル1[[#This Row],[型 式 名]]="",0,SUM(E19:H19))</f>
        <v>0</v>
      </c>
      <c r="J19" s="12" t="str">
        <f>IF(テーブル1[[#This Row],[シート
合計]]=0,"0",IF(テーブル1[[#This Row],[シート
合計]]&gt;0,テーブル1[[#This Row],[シート
合計]]*$H$2))</f>
        <v>0</v>
      </c>
      <c r="K19" s="21">
        <f>IF(テーブル1[[#This Row],[型 式 名]]="", 0, IF(COUNTIF($C$5:$C19, テーブル1[[#This Row],[型 式 名]])=1, 1, 0))</f>
        <v>0</v>
      </c>
      <c r="L19" s="66" t="str">
        <f>IF(テーブル1[[#This Row],[型 式 名]]="","0",IF(テーブル1[[#This Row],[型式確認]]&gt;1,"重複",テーブル1[[#This Row],[型式確認]]*$E$2))</f>
        <v>0</v>
      </c>
      <c r="M19" s="66">
        <f>テーブル1[[#This Row],[台数
代金]]+L19</f>
        <v>0</v>
      </c>
      <c r="O19" s="68"/>
      <c r="P19" s="68"/>
    </row>
    <row r="20" spans="2:16" x14ac:dyDescent="0.4">
      <c r="B20" s="17">
        <v>16</v>
      </c>
      <c r="C20" s="18" t="str">
        <f>IF(kata16="","",kata16)</f>
        <v/>
      </c>
      <c r="D20" s="19">
        <f>SUM('認定申請書（その２の別紙）'!H66:H69)</f>
        <v>0</v>
      </c>
      <c r="E20" s="20">
        <f>'認定申請書（その２の別紙）'!H66</f>
        <v>0</v>
      </c>
      <c r="F20" s="20">
        <f>'認定申請書（その２の別紙）'!H67</f>
        <v>0</v>
      </c>
      <c r="G20" s="20">
        <f>'認定申請書（その２の別紙）'!H68</f>
        <v>0</v>
      </c>
      <c r="H20" s="20">
        <f>'認定申請書（その２の別紙）'!H69</f>
        <v>0</v>
      </c>
      <c r="I20" s="6">
        <f>IF(テーブル1[[#This Row],[型 式 名]]="",0,SUM(E20:H20))</f>
        <v>0</v>
      </c>
      <c r="J20" s="12" t="str">
        <f>IF(テーブル1[[#This Row],[シート
合計]]=0,"0",IF(テーブル1[[#This Row],[シート
合計]]&gt;0,テーブル1[[#This Row],[シート
合計]]*$H$2))</f>
        <v>0</v>
      </c>
      <c r="K20" s="21">
        <f>IF(テーブル1[[#This Row],[型 式 名]]="", 0, IF(COUNTIF($C$5:$C20, テーブル1[[#This Row],[型 式 名]])=1, 1, 0))</f>
        <v>0</v>
      </c>
      <c r="L20" s="66" t="str">
        <f>IF(テーブル1[[#This Row],[型 式 名]]="","0",IF(テーブル1[[#This Row],[型式確認]]&gt;1,"重複",テーブル1[[#This Row],[型式確認]]*$E$2))</f>
        <v>0</v>
      </c>
      <c r="M20" s="67">
        <f>テーブル1[[#This Row],[台数
代金]]+L20</f>
        <v>0</v>
      </c>
      <c r="O20" s="68"/>
      <c r="P20" s="68"/>
    </row>
    <row r="21" spans="2:16" x14ac:dyDescent="0.4">
      <c r="E21" s="114" t="s">
        <v>44</v>
      </c>
      <c r="F21" s="114"/>
      <c r="G21" s="114"/>
      <c r="H21" s="114"/>
      <c r="I21" s="63">
        <f t="shared" ref="I21" si="0">SUM(I5:I20)</f>
        <v>0</v>
      </c>
      <c r="J21" s="114" t="s">
        <v>45</v>
      </c>
      <c r="K21" s="114"/>
      <c r="L21" s="114"/>
      <c r="M21" s="63">
        <f>SUM(M5:M20)</f>
        <v>0</v>
      </c>
      <c r="O21" s="68"/>
      <c r="P21" s="68"/>
    </row>
  </sheetData>
  <mergeCells count="6">
    <mergeCell ref="F2:G2"/>
    <mergeCell ref="B2:C2"/>
    <mergeCell ref="J2:K2"/>
    <mergeCell ref="L2:M2"/>
    <mergeCell ref="E21:H21"/>
    <mergeCell ref="J21:L21"/>
  </mergeCells>
  <phoneticPr fontId="3"/>
  <pageMargins left="0.7" right="0.7" top="0.75" bottom="0.75" header="0.3" footer="0.3"/>
  <pageSetup paperSize="9" orientation="portrait" copies="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5"/>
  <sheetViews>
    <sheetView workbookViewId="0">
      <selection activeCell="B10" sqref="B10"/>
    </sheetView>
  </sheetViews>
  <sheetFormatPr defaultRowHeight="18.75" x14ac:dyDescent="0.4"/>
  <cols>
    <col min="1" max="1" width="9.375" bestFit="1" customWidth="1"/>
    <col min="2" max="3" width="23.75" bestFit="1" customWidth="1"/>
  </cols>
  <sheetData>
    <row r="3" spans="1:2" x14ac:dyDescent="0.4">
      <c r="A3" s="7" t="s">
        <v>36</v>
      </c>
      <c r="B3" t="s">
        <v>46</v>
      </c>
    </row>
    <row r="4" spans="1:2" x14ac:dyDescent="0.4">
      <c r="A4" s="8"/>
      <c r="B4" s="9">
        <v>16</v>
      </c>
    </row>
    <row r="5" spans="1:2" x14ac:dyDescent="0.4">
      <c r="A5" s="8" t="s">
        <v>35</v>
      </c>
      <c r="B5" s="9">
        <v>16</v>
      </c>
    </row>
  </sheetData>
  <phoneticPr fontId="3"/>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6"/>
  <sheetViews>
    <sheetView topLeftCell="B1" workbookViewId="0">
      <selection activeCell="E6" sqref="E6"/>
    </sheetView>
  </sheetViews>
  <sheetFormatPr defaultRowHeight="18.75" x14ac:dyDescent="0.4"/>
  <cols>
    <col min="1" max="1" width="2.75" customWidth="1"/>
    <col min="3" max="3" width="26.125" customWidth="1"/>
    <col min="4" max="4" width="25.375" customWidth="1"/>
    <col min="5" max="5" width="21.375" customWidth="1"/>
  </cols>
  <sheetData>
    <row r="2" spans="2:5" ht="35.25" x14ac:dyDescent="0.7">
      <c r="B2" s="71" t="s">
        <v>47</v>
      </c>
    </row>
    <row r="3" spans="2:5" ht="25.5" customHeight="1" x14ac:dyDescent="0.4"/>
    <row r="4" spans="2:5" ht="35.25" x14ac:dyDescent="0.7">
      <c r="B4" s="72" t="s">
        <v>60</v>
      </c>
    </row>
    <row r="5" spans="2:5" ht="35.25" x14ac:dyDescent="0.7">
      <c r="B5" s="72"/>
    </row>
    <row r="6" spans="2:5" ht="25.5" x14ac:dyDescent="0.4">
      <c r="C6" s="73" t="s">
        <v>48</v>
      </c>
      <c r="D6" s="74" t="s">
        <v>58</v>
      </c>
    </row>
    <row r="7" spans="2:5" ht="35.25" x14ac:dyDescent="0.4">
      <c r="C7" s="75" t="s">
        <v>56</v>
      </c>
      <c r="D7" s="90"/>
    </row>
    <row r="8" spans="2:5" ht="35.25" x14ac:dyDescent="0.4">
      <c r="C8" s="75" t="s">
        <v>54</v>
      </c>
      <c r="D8" s="76"/>
    </row>
    <row r="9" spans="2:5" ht="35.25" x14ac:dyDescent="0.4">
      <c r="C9" s="77" t="s">
        <v>50</v>
      </c>
      <c r="D9" s="78">
        <f>(D7*4300)+(D8*40)</f>
        <v>0</v>
      </c>
    </row>
    <row r="10" spans="2:5" ht="24.75" customHeight="1" x14ac:dyDescent="0.4"/>
    <row r="11" spans="2:5" ht="35.25" x14ac:dyDescent="0.7">
      <c r="B11" s="79" t="s">
        <v>57</v>
      </c>
    </row>
    <row r="13" spans="2:5" ht="25.5" x14ac:dyDescent="0.4">
      <c r="C13" s="75" t="s">
        <v>51</v>
      </c>
      <c r="D13" s="74" t="s">
        <v>59</v>
      </c>
      <c r="E13" s="74" t="s">
        <v>52</v>
      </c>
    </row>
    <row r="14" spans="2:5" ht="35.25" x14ac:dyDescent="0.4">
      <c r="C14" s="75" t="s">
        <v>55</v>
      </c>
      <c r="D14" s="89">
        <f>'認定申請書（その２の別紙）'!$P$7</f>
        <v>0</v>
      </c>
      <c r="E14" s="81" t="str">
        <f>IF(D9&gt;0,IF(D14=D7,"OK","NG"),"")</f>
        <v/>
      </c>
    </row>
    <row r="15" spans="2:5" ht="35.25" x14ac:dyDescent="0.4">
      <c r="C15" s="75" t="s">
        <v>49</v>
      </c>
      <c r="D15" s="80">
        <f>'認定申請書（その２の別紙）'!$P$8</f>
        <v>0</v>
      </c>
      <c r="E15" s="81" t="str">
        <f>IF(D9&gt;0,IF(D15=D8,"OK","NG"),"")</f>
        <v/>
      </c>
    </row>
    <row r="16" spans="2:5" ht="35.25" x14ac:dyDescent="0.7">
      <c r="C16" s="82" t="s">
        <v>53</v>
      </c>
      <c r="D16" s="83">
        <f>'認定申請書（その２の別紙）'!L70:L70</f>
        <v>0</v>
      </c>
      <c r="E16" s="81" t="str">
        <f>IF(D9&gt;0,IF(D16=D9,"OK","NG"),"")</f>
        <v/>
      </c>
    </row>
  </sheetData>
  <sheetProtection password="E902" sheet="1" objects="1" scenarios="1"/>
  <phoneticPr fontId="3"/>
  <conditionalFormatting sqref="E14:E16">
    <cfRule type="cellIs" dxfId="1" priority="2" operator="equal">
      <formula>"NG"</formula>
    </cfRule>
    <cfRule type="cellIs" dxfId="0" priority="3" operator="equal">
      <formula>"OK"</formula>
    </cfRule>
  </conditionalFormatting>
  <conditionalFormatting sqref="D7:D8">
    <cfRule type="cellIs" priority="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17</vt:i4>
      </vt:variant>
    </vt:vector>
  </HeadingPairs>
  <TitlesOfParts>
    <vt:vector size="21" baseType="lpstr">
      <vt:lpstr>認定申請書（その２の別紙）</vt:lpstr>
      <vt:lpstr>データベース</vt:lpstr>
      <vt:lpstr>ピボット確認</vt:lpstr>
      <vt:lpstr>確認シート</vt:lpstr>
      <vt:lpstr>kata01</vt:lpstr>
      <vt:lpstr>kata02</vt:lpstr>
      <vt:lpstr>kata03</vt:lpstr>
      <vt:lpstr>kata04</vt:lpstr>
      <vt:lpstr>kata05</vt:lpstr>
      <vt:lpstr>kata06</vt:lpstr>
      <vt:lpstr>kata07</vt:lpstr>
      <vt:lpstr>kata08</vt:lpstr>
      <vt:lpstr>kata09</vt:lpstr>
      <vt:lpstr>kata10</vt:lpstr>
      <vt:lpstr>kata11</vt:lpstr>
      <vt:lpstr>kata12</vt:lpstr>
      <vt:lpstr>kata13</vt:lpstr>
      <vt:lpstr>kata14</vt:lpstr>
      <vt:lpstr>kata15</vt:lpstr>
      <vt:lpstr>kata16</vt:lpstr>
      <vt:lpstr>'認定申請書（その２の別紙）'!Print_Area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2024-04-12T07:00:15Z</dcterms:modified>
</cp:coreProperties>
</file>